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29"/>
  <workbookPr defaultThemeVersion="124226"/>
  <mc:AlternateContent xmlns:mc="http://schemas.openxmlformats.org/markup-compatibility/2006">
    <mc:Choice Requires="x15">
      <x15ac:absPath xmlns:x15ac="http://schemas.microsoft.com/office/spreadsheetml/2010/11/ac" url="J:\Programme_First Level Control\FLC On-the-spot administrative checklist\"/>
    </mc:Choice>
  </mc:AlternateContent>
  <xr:revisionPtr revIDLastSave="0" documentId="13_ncr:1_{A218D1B5-5BB0-4D59-916B-45D165FA11BD}" xr6:coauthVersionLast="43" xr6:coauthVersionMax="43" xr10:uidLastSave="{00000000-0000-0000-0000-000000000000}"/>
  <bookViews>
    <workbookView xWindow="25140" yWindow="-60" windowWidth="25320" windowHeight="15870" tabRatio="262" firstSheet="1" activeTab="1" xr2:uid="{00000000-000D-0000-FFFF-FFFF00000000}"/>
  </bookViews>
  <sheets>
    <sheet name="JS Data" sheetId="15" state="hidden" r:id="rId1"/>
    <sheet name="FLC OTS admin. checklist" sheetId="14" r:id="rId2"/>
  </sheets>
  <definedNames>
    <definedName name="BL">'JS Data'!$F$3:$F$9</definedName>
    <definedName name="CashInKind">'JS Data'!$F$15:$F$17</definedName>
    <definedName name="ClassificationOfIrregularity">'JS Data'!$B$3:$B$16</definedName>
    <definedName name="Methodo">'JS Data'!$B$20:$B$23</definedName>
    <definedName name="StaffCosts">'JS Data'!$D$10:$D$12</definedName>
    <definedName name="WP">'JS Data'!$K$3:$K$13</definedName>
    <definedName name="YesNo">'JS Data'!$D$3:$D$5</definedName>
    <definedName name="Z_BD760560_6351_4866_A596_0264B6439C26_.wvu.PrintArea" localSheetId="1" hidden="1">'FLC OTS admin. checklist'!$A$1:$V$430</definedName>
    <definedName name="Z_CBCC496C_0403_48E8_92D0_6F1DDA4F3C0B_.wvu.PrintArea" localSheetId="1" hidden="1">'FLC OTS admin. checklist'!$A$1:$V$430</definedName>
    <definedName name="_xlnm.Print_Area" localSheetId="1">'FLC OTS admin. checklist'!$A$1:$V$429</definedName>
  </definedNames>
  <calcPr calcId="181029"/>
  <customWorkbookViews>
    <customWorkbookView name="Emmanuel - Affichage personnalisé" guid="{BD760560-6351-4866-A596-0264B6439C26}" mergeInterval="0" personalView="1" maximized="1" xWindow="1" yWindow="1" windowWidth="1024" windowHeight="548" tabRatio="893" activeSheetId="4"/>
    <customWorkbookView name="m.denoeu - Affichage personnalisé" guid="{CBCC496C-0403-48E8-92D0-6F1DDA4F3C0B}" mergeInterval="0" personalView="1" maximized="1" xWindow="1" yWindow="1" windowWidth="1676" windowHeight="832" tabRatio="872" activeSheetId="14"/>
  </customWorkbookViews>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414" i="14" l="1"/>
  <c r="J397" i="14"/>
  <c r="J383" i="14"/>
  <c r="J373" i="14"/>
  <c r="W35" i="14" l="1"/>
  <c r="Y131" i="14" l="1"/>
  <c r="E131" i="14"/>
  <c r="X131" i="14" s="1"/>
  <c r="Y132" i="14"/>
  <c r="E132" i="14"/>
  <c r="X132" i="14" s="1"/>
  <c r="Y130" i="14"/>
  <c r="E130" i="14"/>
  <c r="X130" i="14" s="1"/>
  <c r="Y133" i="14"/>
  <c r="E133" i="14"/>
  <c r="X133" i="14" s="1"/>
  <c r="Y134" i="14"/>
  <c r="E134" i="14"/>
  <c r="X134" i="14" s="1"/>
  <c r="Y135" i="14"/>
  <c r="E135" i="14"/>
  <c r="X135" i="14" s="1"/>
  <c r="Y136" i="14"/>
  <c r="E136" i="14"/>
  <c r="X136" i="14" s="1"/>
  <c r="Y137" i="14"/>
  <c r="E137" i="14"/>
  <c r="X137" i="14" s="1"/>
  <c r="Y138" i="14"/>
  <c r="E138" i="14"/>
  <c r="X138" i="14" s="1"/>
  <c r="Y189" i="14" l="1"/>
  <c r="X189" i="14"/>
  <c r="Y188" i="14"/>
  <c r="X188" i="14"/>
  <c r="Y187" i="14"/>
  <c r="X187" i="14"/>
  <c r="Y186" i="14"/>
  <c r="X186" i="14"/>
  <c r="Y185" i="14"/>
  <c r="X185" i="14"/>
  <c r="Y184" i="14"/>
  <c r="X184" i="14"/>
  <c r="Y183" i="14"/>
  <c r="X183" i="14"/>
  <c r="Y182" i="14"/>
  <c r="X182" i="14"/>
  <c r="Y181" i="14"/>
  <c r="X181" i="14"/>
  <c r="Y180" i="14"/>
  <c r="X180" i="14"/>
  <c r="Y179" i="14"/>
  <c r="X179" i="14"/>
  <c r="Y178" i="14"/>
  <c r="X178" i="14"/>
  <c r="Y177" i="14"/>
  <c r="X177" i="14"/>
  <c r="Y176" i="14"/>
  <c r="X176" i="14"/>
  <c r="Y175" i="14"/>
  <c r="X175" i="14"/>
  <c r="Y174" i="14"/>
  <c r="X174" i="14"/>
  <c r="Y173" i="14"/>
  <c r="X173" i="14"/>
  <c r="Y172" i="14"/>
  <c r="X172" i="14"/>
  <c r="Y171" i="14"/>
  <c r="X171" i="14"/>
  <c r="Y170" i="14"/>
  <c r="X170" i="14"/>
  <c r="Y169" i="14"/>
  <c r="X169" i="14"/>
  <c r="Y168" i="14"/>
  <c r="X168" i="14"/>
  <c r="Y156" i="14"/>
  <c r="Y155" i="14"/>
  <c r="Y154" i="14"/>
  <c r="Y153" i="14"/>
  <c r="Y152" i="14"/>
  <c r="Y151" i="14"/>
  <c r="Y150" i="14"/>
  <c r="Y149" i="14"/>
  <c r="Y148" i="14"/>
  <c r="Y147" i="14"/>
  <c r="Y146" i="14"/>
  <c r="Y145" i="14"/>
  <c r="Y144" i="14"/>
  <c r="Y143" i="14"/>
  <c r="Y142" i="14"/>
  <c r="Y141" i="14"/>
  <c r="Y140" i="14"/>
  <c r="Y139" i="14"/>
  <c r="Y129" i="14"/>
  <c r="Y128" i="14"/>
  <c r="Y127" i="14"/>
  <c r="Y126" i="14"/>
  <c r="Y158" i="14"/>
  <c r="Y159" i="14"/>
  <c r="Y160" i="14"/>
  <c r="Y161" i="14"/>
  <c r="Y162" i="14"/>
  <c r="Y163" i="14"/>
  <c r="Y164" i="14"/>
  <c r="Y165" i="14"/>
  <c r="Y166" i="14"/>
  <c r="Y167" i="14"/>
  <c r="Y157" i="14"/>
  <c r="X158" i="14"/>
  <c r="X159" i="14"/>
  <c r="X160" i="14"/>
  <c r="X161" i="14"/>
  <c r="X162" i="14"/>
  <c r="X163" i="14"/>
  <c r="X164" i="14"/>
  <c r="X165" i="14"/>
  <c r="X166" i="14"/>
  <c r="X167" i="14"/>
  <c r="X157" i="14"/>
  <c r="R254" i="14" l="1"/>
  <c r="R253" i="14"/>
  <c r="R247" i="14"/>
  <c r="R249" i="14"/>
  <c r="R251" i="14"/>
  <c r="R245" i="14"/>
  <c r="M245" i="14"/>
  <c r="M247" i="14"/>
  <c r="M249" i="14"/>
  <c r="M251" i="14"/>
  <c r="M253" i="14"/>
  <c r="M246" i="14"/>
  <c r="M248" i="14"/>
  <c r="M250" i="14"/>
  <c r="M252" i="14"/>
  <c r="M254" i="14"/>
  <c r="R246" i="14"/>
  <c r="R248" i="14"/>
  <c r="R250" i="14"/>
  <c r="R252" i="14"/>
  <c r="M237" i="14"/>
  <c r="M235" i="14"/>
  <c r="M238" i="14"/>
  <c r="M242" i="14"/>
  <c r="M234" i="14"/>
  <c r="M236" i="14"/>
  <c r="R234" i="14"/>
  <c r="R236" i="14"/>
  <c r="R238" i="14"/>
  <c r="R240" i="14"/>
  <c r="R242" i="14"/>
  <c r="M239" i="14"/>
  <c r="M243" i="14"/>
  <c r="R235" i="14"/>
  <c r="R237" i="14"/>
  <c r="R239" i="14"/>
  <c r="R241" i="14"/>
  <c r="R243" i="14"/>
  <c r="M241" i="14"/>
  <c r="M240" i="14"/>
  <c r="R265" i="14"/>
  <c r="M256" i="14"/>
  <c r="M258" i="14"/>
  <c r="M260" i="14"/>
  <c r="M262" i="14"/>
  <c r="M264" i="14"/>
  <c r="R256" i="14"/>
  <c r="R258" i="14"/>
  <c r="R260" i="14"/>
  <c r="R262" i="14"/>
  <c r="R264" i="14"/>
  <c r="M257" i="14"/>
  <c r="M259" i="14"/>
  <c r="M261" i="14"/>
  <c r="M263" i="14"/>
  <c r="M265" i="14"/>
  <c r="R257" i="14"/>
  <c r="R259" i="14"/>
  <c r="R261" i="14"/>
  <c r="R263" i="14"/>
  <c r="R233" i="14"/>
  <c r="H254" i="14" l="1"/>
  <c r="H250" i="14"/>
  <c r="H253" i="14"/>
  <c r="H245" i="14"/>
  <c r="H247" i="14"/>
  <c r="H252" i="14"/>
  <c r="H246" i="14"/>
  <c r="H249" i="14"/>
  <c r="H251" i="14"/>
  <c r="R255" i="14"/>
  <c r="M255" i="14"/>
  <c r="H248" i="14"/>
  <c r="H237" i="14"/>
  <c r="H235" i="14"/>
  <c r="H240" i="14"/>
  <c r="H242" i="14"/>
  <c r="H234" i="14"/>
  <c r="H243" i="14"/>
  <c r="H238" i="14"/>
  <c r="M244" i="14"/>
  <c r="H239" i="14"/>
  <c r="R244" i="14"/>
  <c r="H236" i="14"/>
  <c r="H241" i="14"/>
  <c r="H260" i="14"/>
  <c r="H262" i="14"/>
  <c r="H259" i="14"/>
  <c r="H263" i="14"/>
  <c r="H258" i="14"/>
  <c r="H264" i="14"/>
  <c r="H256" i="14"/>
  <c r="H261" i="14"/>
  <c r="H265" i="14"/>
  <c r="M266" i="14"/>
  <c r="R266" i="14"/>
  <c r="H257" i="14"/>
  <c r="E156" i="14"/>
  <c r="X156" i="14" s="1"/>
  <c r="E155" i="14"/>
  <c r="X155" i="14" s="1"/>
  <c r="E154" i="14"/>
  <c r="X154" i="14" s="1"/>
  <c r="E153" i="14"/>
  <c r="X153" i="14" s="1"/>
  <c r="E152" i="14"/>
  <c r="X152" i="14" s="1"/>
  <c r="E151" i="14"/>
  <c r="X151" i="14" s="1"/>
  <c r="E150" i="14"/>
  <c r="X150" i="14" s="1"/>
  <c r="E149" i="14"/>
  <c r="X149" i="14" s="1"/>
  <c r="E148" i="14"/>
  <c r="X148" i="14" s="1"/>
  <c r="E147" i="14"/>
  <c r="X147" i="14" s="1"/>
  <c r="E146" i="14"/>
  <c r="X146" i="14" s="1"/>
  <c r="E145" i="14"/>
  <c r="X145" i="14" s="1"/>
  <c r="E144" i="14"/>
  <c r="X144" i="14" s="1"/>
  <c r="E143" i="14"/>
  <c r="X143" i="14" s="1"/>
  <c r="E142" i="14"/>
  <c r="X142" i="14" s="1"/>
  <c r="E141" i="14"/>
  <c r="X141" i="14" s="1"/>
  <c r="E140" i="14"/>
  <c r="X140" i="14" s="1"/>
  <c r="E139" i="14"/>
  <c r="X139" i="14" s="1"/>
  <c r="E129" i="14"/>
  <c r="X129" i="14" s="1"/>
  <c r="E128" i="14"/>
  <c r="X128" i="14" s="1"/>
  <c r="E127" i="14"/>
  <c r="X127" i="14" s="1"/>
  <c r="E126" i="14"/>
  <c r="X126" i="14" s="1"/>
  <c r="M232" i="14" l="1"/>
  <c r="H232" i="14" s="1"/>
  <c r="M228" i="14"/>
  <c r="H228" i="14" s="1"/>
  <c r="M224" i="14"/>
  <c r="H224" i="14" s="1"/>
  <c r="M231" i="14"/>
  <c r="H231" i="14" s="1"/>
  <c r="M227" i="14"/>
  <c r="H227" i="14" s="1"/>
  <c r="M223" i="14"/>
  <c r="M230" i="14"/>
  <c r="H230" i="14" s="1"/>
  <c r="M226" i="14"/>
  <c r="H226" i="14" s="1"/>
  <c r="M229" i="14"/>
  <c r="H229" i="14" s="1"/>
  <c r="M225" i="14"/>
  <c r="H225" i="14" s="1"/>
  <c r="M205" i="14"/>
  <c r="M216" i="14" s="1"/>
  <c r="H216" i="14" s="1"/>
  <c r="M208" i="14"/>
  <c r="M219" i="14" s="1"/>
  <c r="H219" i="14" s="1"/>
  <c r="M207" i="14"/>
  <c r="H207" i="14" s="1"/>
  <c r="M201" i="14"/>
  <c r="H201" i="14" s="1"/>
  <c r="M210" i="14"/>
  <c r="H210" i="14" s="1"/>
  <c r="M203" i="14"/>
  <c r="M214" i="14" s="1"/>
  <c r="H214" i="14" s="1"/>
  <c r="M209" i="14"/>
  <c r="H209" i="14" s="1"/>
  <c r="M204" i="14"/>
  <c r="M202" i="14"/>
  <c r="H202" i="14" s="1"/>
  <c r="M206" i="14"/>
  <c r="H206" i="14" s="1"/>
  <c r="R211" i="14"/>
  <c r="H244" i="14"/>
  <c r="H266" i="14"/>
  <c r="H255" i="14"/>
  <c r="W51" i="14"/>
  <c r="R61" i="14"/>
  <c r="H223" i="14" l="1"/>
  <c r="M233" i="14"/>
  <c r="H233" i="14" s="1"/>
  <c r="H205" i="14"/>
  <c r="H208" i="14"/>
  <c r="M220" i="14"/>
  <c r="H220" i="14" s="1"/>
  <c r="H203" i="14"/>
  <c r="M218" i="14"/>
  <c r="H218" i="14" s="1"/>
  <c r="M212" i="14"/>
  <c r="H212" i="14" s="1"/>
  <c r="M215" i="14"/>
  <c r="H215" i="14" s="1"/>
  <c r="H204" i="14"/>
  <c r="M213" i="14"/>
  <c r="H213" i="14" s="1"/>
  <c r="M217" i="14"/>
  <c r="H217" i="14" s="1"/>
  <c r="M211" i="14"/>
  <c r="H211" i="14" s="1"/>
  <c r="M221" i="14"/>
  <c r="H221" i="14" s="1"/>
  <c r="R222" i="14"/>
  <c r="R268" i="14" s="1"/>
  <c r="U118" i="14"/>
  <c r="O118" i="14"/>
  <c r="K116" i="14"/>
  <c r="H116" i="14"/>
  <c r="H120" i="14" s="1"/>
  <c r="O115" i="14"/>
  <c r="O114" i="14"/>
  <c r="O113" i="14"/>
  <c r="O112" i="14"/>
  <c r="O110" i="14"/>
  <c r="R79" i="14"/>
  <c r="W366" i="14" s="1"/>
  <c r="J379" i="14" l="1"/>
  <c r="M222" i="14"/>
  <c r="H222" i="14" s="1"/>
  <c r="R110" i="14"/>
  <c r="U110" i="14" s="1"/>
  <c r="O116" i="14"/>
  <c r="W422" i="14"/>
  <c r="W419" i="14"/>
  <c r="W418" i="14"/>
  <c r="W417" i="14"/>
  <c r="W416" i="14"/>
  <c r="M268" i="14" l="1"/>
  <c r="H268" i="14" s="1"/>
  <c r="L413" i="14"/>
  <c r="J413" i="14"/>
  <c r="A413" i="14"/>
  <c r="U60" i="14"/>
  <c r="R100" i="14"/>
  <c r="W398" i="14" s="1"/>
  <c r="J410" i="14"/>
  <c r="R106" i="14"/>
  <c r="W415" i="14" s="1"/>
  <c r="R93" i="14"/>
  <c r="W384" i="14" s="1"/>
  <c r="R87" i="14"/>
  <c r="W374" i="14" s="1"/>
  <c r="W314" i="14"/>
  <c r="W303" i="14"/>
  <c r="W301" i="14"/>
  <c r="W290" i="14"/>
  <c r="W302" i="14"/>
  <c r="W299" i="14"/>
  <c r="W304" i="14"/>
  <c r="W292" i="14"/>
  <c r="W291" i="14"/>
  <c r="L295" i="14"/>
  <c r="J295" i="14"/>
  <c r="A295" i="14"/>
  <c r="L288" i="14"/>
  <c r="J288" i="14"/>
  <c r="A288" i="14"/>
  <c r="H270" i="14"/>
  <c r="W368" i="14"/>
  <c r="R115" i="14" l="1"/>
  <c r="U115" i="14" s="1"/>
  <c r="R112" i="14"/>
  <c r="U112" i="14" s="1"/>
  <c r="R114" i="14"/>
  <c r="U114" i="14" s="1"/>
  <c r="R113" i="14"/>
  <c r="U113" i="14" s="1"/>
  <c r="J423" i="14"/>
  <c r="W423" i="14" s="1"/>
  <c r="J393" i="14"/>
  <c r="W393" i="14" s="1"/>
  <c r="W429" i="14"/>
  <c r="W428" i="14"/>
  <c r="W427" i="14"/>
  <c r="W410" i="14"/>
  <c r="W409" i="14"/>
  <c r="W408" i="14"/>
  <c r="W406" i="14"/>
  <c r="W403" i="14"/>
  <c r="W402" i="14"/>
  <c r="W401" i="14"/>
  <c r="W400" i="14"/>
  <c r="W399" i="14"/>
  <c r="W392" i="14"/>
  <c r="W389" i="14"/>
  <c r="W388" i="14"/>
  <c r="W387" i="14"/>
  <c r="W386" i="14"/>
  <c r="W385" i="14"/>
  <c r="W378" i="14"/>
  <c r="W377" i="14"/>
  <c r="W376" i="14"/>
  <c r="W375" i="14"/>
  <c r="W367" i="14"/>
  <c r="W359" i="14"/>
  <c r="W358" i="14"/>
  <c r="W357" i="14"/>
  <c r="W356" i="14"/>
  <c r="W355" i="14"/>
  <c r="W354" i="14"/>
  <c r="W353" i="14"/>
  <c r="W349" i="14"/>
  <c r="W348" i="14"/>
  <c r="W347" i="14"/>
  <c r="W346" i="14"/>
  <c r="W345" i="14"/>
  <c r="W344" i="14"/>
  <c r="W343" i="14"/>
  <c r="W336" i="14"/>
  <c r="W337" i="14"/>
  <c r="W335" i="14"/>
  <c r="W334" i="14"/>
  <c r="W333" i="14"/>
  <c r="W332" i="14"/>
  <c r="W328" i="14"/>
  <c r="W327" i="14"/>
  <c r="W326" i="14"/>
  <c r="W325" i="14"/>
  <c r="W321" i="14"/>
  <c r="W320" i="14"/>
  <c r="W316" i="14"/>
  <c r="W315" i="14"/>
  <c r="W313" i="14"/>
  <c r="W312" i="14"/>
  <c r="W285" i="14"/>
  <c r="W284" i="14"/>
  <c r="W283" i="14"/>
  <c r="W34" i="14"/>
  <c r="L426" i="14"/>
  <c r="J426" i="14"/>
  <c r="A426" i="14"/>
  <c r="L396" i="14"/>
  <c r="J396" i="14"/>
  <c r="A396" i="14"/>
  <c r="L382" i="14"/>
  <c r="J382" i="14"/>
  <c r="A382" i="14"/>
  <c r="L372" i="14"/>
  <c r="J372" i="14"/>
  <c r="A372" i="14"/>
  <c r="L364" i="14"/>
  <c r="J364" i="14"/>
  <c r="A364" i="14"/>
  <c r="L352" i="14"/>
  <c r="J352" i="14"/>
  <c r="A352" i="14"/>
  <c r="L342" i="14"/>
  <c r="J342" i="14"/>
  <c r="A342" i="14"/>
  <c r="L331" i="14"/>
  <c r="J331" i="14"/>
  <c r="A331" i="14"/>
  <c r="L324" i="14"/>
  <c r="J324" i="14"/>
  <c r="A324" i="14"/>
  <c r="L319" i="14"/>
  <c r="J319" i="14"/>
  <c r="A319" i="14"/>
  <c r="L311" i="14"/>
  <c r="J311" i="14"/>
  <c r="A311" i="14"/>
  <c r="L307" i="14"/>
  <c r="J307" i="14"/>
  <c r="A307" i="14"/>
  <c r="K61" i="14"/>
  <c r="H61" i="14"/>
  <c r="H65" i="14" s="1"/>
  <c r="U63" i="14"/>
  <c r="U56" i="14"/>
  <c r="U57" i="14"/>
  <c r="U58" i="14"/>
  <c r="U59" i="14"/>
  <c r="U55" i="14"/>
  <c r="O56" i="14"/>
  <c r="O57" i="14"/>
  <c r="O58" i="14"/>
  <c r="O59" i="14"/>
  <c r="O60" i="14"/>
  <c r="O63" i="14"/>
  <c r="O55" i="14"/>
  <c r="R116" i="14" l="1"/>
  <c r="U116" i="14" s="1"/>
  <c r="J369" i="14"/>
  <c r="W369" i="14" s="1"/>
  <c r="O61" i="14"/>
  <c r="U61" i="14"/>
  <c r="W379" i="14"/>
</calcChain>
</file>

<file path=xl/sharedStrings.xml><?xml version="1.0" encoding="utf-8"?>
<sst xmlns="http://schemas.openxmlformats.org/spreadsheetml/2006/main" count="648" uniqueCount="271">
  <si>
    <t>Budget Line 1: "Staff Costs"</t>
  </si>
  <si>
    <t>Budget Line 5: "Equipment":</t>
  </si>
  <si>
    <t>Address</t>
  </si>
  <si>
    <t>Name and Surname</t>
  </si>
  <si>
    <t>Organisation</t>
  </si>
  <si>
    <t>Telephone number</t>
  </si>
  <si>
    <t>Place and Date</t>
  </si>
  <si>
    <t>Comments</t>
  </si>
  <si>
    <t xml:space="preserve"> </t>
  </si>
  <si>
    <t>Control references</t>
  </si>
  <si>
    <t>Name (in CAPITAL letters) and signature of the controller</t>
  </si>
  <si>
    <t>1.   </t>
  </si>
  <si>
    <t>Budget Lines</t>
  </si>
  <si>
    <t>INSTRUCTIONS ON HOW TO FILL IN THIS CHECKLIST</t>
  </si>
  <si>
    <t>Implementation of a sound audit trail</t>
  </si>
  <si>
    <t>Public procurement</t>
  </si>
  <si>
    <t xml:space="preserve">Accounting system </t>
  </si>
  <si>
    <t xml:space="preserve">On-the-spot check number: </t>
  </si>
  <si>
    <t>Management of the procurement function</t>
  </si>
  <si>
    <t>Award procedures</t>
  </si>
  <si>
    <t>Revenues</t>
  </si>
  <si>
    <t>Publicity requirements</t>
  </si>
  <si>
    <t>Total</t>
  </si>
  <si>
    <t>Project data</t>
  </si>
  <si>
    <t>First level Controller data</t>
  </si>
  <si>
    <t>Project Partner data</t>
  </si>
  <si>
    <t>Role in the project</t>
  </si>
  <si>
    <t xml:space="preserve">Project number </t>
  </si>
  <si>
    <t>Project acronym</t>
  </si>
  <si>
    <t xml:space="preserve">Project title </t>
  </si>
  <si>
    <t>Partner number</t>
  </si>
  <si>
    <t>Name of partner organisation</t>
  </si>
  <si>
    <t>Legal status</t>
  </si>
  <si>
    <t>Contact person</t>
  </si>
  <si>
    <t>E-mail</t>
  </si>
  <si>
    <t>Telephone</t>
  </si>
  <si>
    <t>Country</t>
  </si>
  <si>
    <t>Budget Line 3: "Travel &amp; Accommodation":</t>
  </si>
  <si>
    <t>Budget Line 4: "External expertise and Services"</t>
  </si>
  <si>
    <t>2.1</t>
  </si>
  <si>
    <t>2.2</t>
  </si>
  <si>
    <t>2.3</t>
  </si>
  <si>
    <t>2.4</t>
  </si>
  <si>
    <t>2.5</t>
  </si>
  <si>
    <t xml:space="preserve">3.  </t>
  </si>
  <si>
    <r>
      <t xml:space="preserve">Summary of the on-the-spot check - </t>
    </r>
    <r>
      <rPr>
        <b/>
        <sz val="11"/>
        <color indexed="10"/>
        <rFont val="Tahoma"/>
        <family val="2"/>
      </rPr>
      <t>BEFORE</t>
    </r>
    <r>
      <rPr>
        <b/>
        <sz val="11"/>
        <color indexed="9"/>
        <rFont val="Tahoma"/>
        <family val="2"/>
      </rPr>
      <t xml:space="preserve"> THE CONTRADICTORY PHASE</t>
    </r>
  </si>
  <si>
    <r>
      <t xml:space="preserve">Summary of the on-the-spot check - </t>
    </r>
    <r>
      <rPr>
        <b/>
        <sz val="11"/>
        <color indexed="10"/>
        <rFont val="Tahoma"/>
        <family val="2"/>
      </rPr>
      <t>AFTER</t>
    </r>
    <r>
      <rPr>
        <b/>
        <sz val="11"/>
        <color indexed="9"/>
        <rFont val="Tahoma"/>
        <family val="2"/>
      </rPr>
      <t xml:space="preserve"> THE CONTRADICTORY PHASE</t>
    </r>
  </si>
  <si>
    <t xml:space="preserve">4. </t>
  </si>
  <si>
    <t>4.1</t>
  </si>
  <si>
    <t>4.2</t>
  </si>
  <si>
    <t>4.3</t>
  </si>
  <si>
    <t>4.4</t>
  </si>
  <si>
    <t>5.</t>
  </si>
  <si>
    <t>Start date of the control:</t>
  </si>
  <si>
    <t>End date of the control:</t>
  </si>
  <si>
    <t>Budget Line 1 "Staff costs"</t>
  </si>
  <si>
    <t>Budget Line 2 "Office and administrative expenditure"</t>
  </si>
  <si>
    <t>Budget Line 3 "Travel &amp; Accommodation"</t>
  </si>
  <si>
    <t>Budget Line 4 "External expertise and Services"</t>
  </si>
  <si>
    <t>Budget Line 5 "Equipment"</t>
  </si>
  <si>
    <t>Budget Line 6 "Infrastructure and construction works"</t>
  </si>
  <si>
    <t>Total eligible expenditure</t>
  </si>
  <si>
    <t>Please indicate the recommendations given by the FLC to the controlled organisation in order to solve the detected findings and/or to avoid future irregularities</t>
  </si>
  <si>
    <t>Selection procedures</t>
  </si>
  <si>
    <t>Chosen procurement procedure(s)</t>
  </si>
  <si>
    <t>Preparation and planning</t>
  </si>
  <si>
    <t>Audit trail</t>
  </si>
  <si>
    <t>Public Procurement</t>
  </si>
  <si>
    <t>State Aid</t>
  </si>
  <si>
    <t>Information and publicity</t>
  </si>
  <si>
    <t>Simplified cost option</t>
  </si>
  <si>
    <t>VAT</t>
  </si>
  <si>
    <t>Link to project</t>
  </si>
  <si>
    <t>Miscalculation</t>
  </si>
  <si>
    <t>Cost declared twice</t>
  </si>
  <si>
    <t>Double funding</t>
  </si>
  <si>
    <t>Sound financial management</t>
  </si>
  <si>
    <t>Other ineligible expenditure</t>
  </si>
  <si>
    <t>Classification of Irregularity</t>
  </si>
  <si>
    <t>TOTAL Budget Line 1 "Staff costs"</t>
  </si>
  <si>
    <t>TOTAL Budget Line 2 "Office and administrative expenditure"</t>
  </si>
  <si>
    <t>TOTAL Budget Line 3 "Travel &amp; Accommodation"</t>
  </si>
  <si>
    <t>TOTAL Budget Line 4 "External expertise and Services"</t>
  </si>
  <si>
    <t>TOTAL Budget Line 5 "Equipment"</t>
  </si>
  <si>
    <t>-- Select --</t>
  </si>
  <si>
    <t>Control checklist for the First Level Controller 
On-the-spot administrative check</t>
  </si>
  <si>
    <t>Yes</t>
  </si>
  <si>
    <t>No</t>
  </si>
  <si>
    <t>Yes No</t>
  </si>
  <si>
    <r>
      <t xml:space="preserve">Please indicate here the </t>
    </r>
    <r>
      <rPr>
        <sz val="9"/>
        <color indexed="10"/>
        <rFont val="Tahoma"/>
        <family val="2"/>
      </rPr>
      <t>explanations and justifications</t>
    </r>
    <r>
      <rPr>
        <sz val="9"/>
        <rFont val="Tahoma"/>
        <family val="2"/>
      </rPr>
      <t xml:space="preserve"> provided by the audited organisation </t>
    </r>
    <r>
      <rPr>
        <sz val="9"/>
        <color indexed="10"/>
        <rFont val="Tahoma"/>
        <family val="2"/>
      </rPr>
      <t>in the framework of the CONTRADICTORY PHASE</t>
    </r>
    <r>
      <rPr>
        <sz val="9"/>
        <rFont val="Tahoma"/>
        <family val="2"/>
      </rPr>
      <t>.</t>
    </r>
  </si>
  <si>
    <r>
      <t xml:space="preserve">Please list </t>
    </r>
    <r>
      <rPr>
        <sz val="9"/>
        <color indexed="10"/>
        <rFont val="Tahoma"/>
        <family val="2"/>
      </rPr>
      <t>all findings and irregularities</t>
    </r>
    <r>
      <rPr>
        <sz val="9"/>
        <rFont val="Tahoma"/>
        <family val="2"/>
      </rPr>
      <t xml:space="preserve"> </t>
    </r>
    <r>
      <rPr>
        <u/>
        <sz val="9"/>
        <rFont val="Tahoma"/>
        <family val="2"/>
      </rPr>
      <t>resulting from the on-the-spot administrative checks</t>
    </r>
    <r>
      <rPr>
        <sz val="9"/>
        <rFont val="Tahoma"/>
        <family val="2"/>
      </rPr>
      <t xml:space="preserve"> </t>
    </r>
    <r>
      <rPr>
        <sz val="9"/>
        <color indexed="10"/>
        <rFont val="Tahoma"/>
        <family val="2"/>
      </rPr>
      <t>BEFORE THE CONTRADICTORY PHASE</t>
    </r>
    <r>
      <rPr>
        <sz val="9"/>
        <rFont val="Tahoma"/>
        <family val="2"/>
      </rPr>
      <t xml:space="preserve"> (for instance findings related to the original supporting documents checked on the spot, to the partner's accounting system, to the compliance with audit trail requirements, to the archiving system, to the application of public procurement rules, etc.) </t>
    </r>
  </si>
  <si>
    <t>Stamp of the controller
(if available)</t>
  </si>
  <si>
    <t>BL</t>
  </si>
  <si>
    <t>Signature of the checklist</t>
  </si>
  <si>
    <t>2.</t>
  </si>
  <si>
    <t>List of irregular expenditure per Budget Line</t>
  </si>
  <si>
    <t>Overview detected irregularities per Budget Line</t>
  </si>
  <si>
    <t>TOTAL</t>
  </si>
  <si>
    <t>Please describe in the "comments" box, the methodology used (for instance: how many on-the-spot checks will be done on this project partner during the project life; the main elements verified during the on-the-spot administrative check; the methodology used for the contradictory phase; etc.)</t>
  </si>
  <si>
    <t>Please clearly indicate in the "comments" box 
- the financial claim references
- the methodology used (for instance: how many on-the-spot checks will be done on this project partner during the project life; the main elements verified during the on-the-spot administrative check; the methodology used for the contradictory phase; etc.)</t>
  </si>
  <si>
    <t>Methodology</t>
  </si>
  <si>
    <t>Implemented control methodology</t>
  </si>
  <si>
    <t>Question</t>
  </si>
  <si>
    <t>Yes / No</t>
  </si>
  <si>
    <r>
      <t xml:space="preserve">1. Is there a specific bank account kept for the project only? 
</t>
    </r>
    <r>
      <rPr>
        <b/>
        <i/>
        <sz val="9"/>
        <rFont val="Tahoma"/>
        <family val="2"/>
      </rPr>
      <t>If the answer is YES,</t>
    </r>
    <r>
      <rPr>
        <i/>
        <sz val="9"/>
        <rFont val="Tahoma"/>
        <family val="2"/>
      </rPr>
      <t xml:space="preserve"> please go to question 4
</t>
    </r>
    <r>
      <rPr>
        <b/>
        <i/>
        <sz val="9"/>
        <rFont val="Tahoma"/>
        <family val="2"/>
      </rPr>
      <t>If the answer is NO,</t>
    </r>
    <r>
      <rPr>
        <i/>
        <sz val="9"/>
        <rFont val="Tahoma"/>
        <family val="2"/>
      </rPr>
      <t xml:space="preserve"> please go to question 2</t>
    </r>
  </si>
  <si>
    <r>
      <t xml:space="preserve">1. Has the controlled organisation managed any public procurement in the framework of the project? 
</t>
    </r>
    <r>
      <rPr>
        <b/>
        <i/>
        <sz val="9"/>
        <rFont val="Tahoma"/>
        <family val="2"/>
      </rPr>
      <t>If the answer is YES,</t>
    </r>
    <r>
      <rPr>
        <i/>
        <sz val="9"/>
        <rFont val="Tahoma"/>
        <family val="2"/>
      </rPr>
      <t xml:space="preserve"> please go to Section 2.1 
</t>
    </r>
    <r>
      <rPr>
        <b/>
        <i/>
        <sz val="9"/>
        <rFont val="Tahoma"/>
        <family val="2"/>
      </rPr>
      <t>If the answer is NO,</t>
    </r>
    <r>
      <rPr>
        <i/>
        <sz val="9"/>
        <rFont val="Tahoma"/>
        <family val="2"/>
      </rPr>
      <t xml:space="preserve"> please go to Section 3 </t>
    </r>
  </si>
  <si>
    <r>
      <t xml:space="preserve">2. Were the tender documents comprehensive, transparent and free from restrictions or conditions which would discriminate against certain suppliers?
</t>
    </r>
    <r>
      <rPr>
        <b/>
        <i/>
        <sz val="9"/>
        <rFont val="Tahoma"/>
        <family val="2"/>
      </rPr>
      <t>If the answer is YES,</t>
    </r>
    <r>
      <rPr>
        <i/>
        <sz val="9"/>
        <rFont val="Tahoma"/>
        <family val="2"/>
      </rPr>
      <t xml:space="preserve"> go to question 3</t>
    </r>
    <r>
      <rPr>
        <i/>
        <sz val="9"/>
        <color indexed="10"/>
        <rFont val="Tahoma"/>
        <family val="2"/>
      </rPr>
      <t xml:space="preserve">
</t>
    </r>
    <r>
      <rPr>
        <b/>
        <i/>
        <sz val="9"/>
        <color indexed="10"/>
        <rFont val="Tahoma"/>
        <family val="2"/>
      </rPr>
      <t>If the answer is NO,</t>
    </r>
    <r>
      <rPr>
        <i/>
        <sz val="9"/>
        <color indexed="10"/>
        <rFont val="Tahoma"/>
        <family val="2"/>
      </rPr>
      <t xml:space="preserve"> please justify your answer in the "comments" box and go to question 3.</t>
    </r>
  </si>
  <si>
    <r>
      <t xml:space="preserve">4. Was the submission of variant tenders duly ruled?
</t>
    </r>
    <r>
      <rPr>
        <b/>
        <i/>
        <sz val="9"/>
        <rFont val="Tahoma"/>
        <family val="2"/>
      </rPr>
      <t>If the answer is YES,</t>
    </r>
    <r>
      <rPr>
        <i/>
        <sz val="9"/>
        <rFont val="Tahoma"/>
        <family val="2"/>
      </rPr>
      <t xml:space="preserve"> go to question 5</t>
    </r>
    <r>
      <rPr>
        <i/>
        <sz val="9"/>
        <color indexed="10"/>
        <rFont val="Tahoma"/>
        <family val="2"/>
      </rPr>
      <t xml:space="preserve">
</t>
    </r>
    <r>
      <rPr>
        <b/>
        <i/>
        <sz val="9"/>
        <color indexed="10"/>
        <rFont val="Tahoma"/>
        <family val="2"/>
      </rPr>
      <t>If the answer is NO,</t>
    </r>
    <r>
      <rPr>
        <i/>
        <sz val="9"/>
        <color indexed="10"/>
        <rFont val="Tahoma"/>
        <family val="2"/>
      </rPr>
      <t xml:space="preserve"> please justify your answer in the "comments" box and go to question 5</t>
    </r>
  </si>
  <si>
    <r>
      <t xml:space="preserve">5. Did all candidates receive timely and equal access to contract documents and information?
</t>
    </r>
    <r>
      <rPr>
        <b/>
        <i/>
        <sz val="9"/>
        <rFont val="Tahoma"/>
        <family val="2"/>
      </rPr>
      <t>If the answer is YES,</t>
    </r>
    <r>
      <rPr>
        <i/>
        <sz val="9"/>
        <rFont val="Tahoma"/>
        <family val="2"/>
      </rPr>
      <t xml:space="preserve"> go to Section 2.2</t>
    </r>
    <r>
      <rPr>
        <i/>
        <sz val="9"/>
        <color indexed="10"/>
        <rFont val="Tahoma"/>
        <family val="2"/>
      </rPr>
      <t xml:space="preserve">
</t>
    </r>
    <r>
      <rPr>
        <b/>
        <i/>
        <sz val="9"/>
        <color indexed="10"/>
        <rFont val="Tahoma"/>
        <family val="2"/>
      </rPr>
      <t>If the answer is NO,</t>
    </r>
    <r>
      <rPr>
        <i/>
        <sz val="9"/>
        <color indexed="10"/>
        <rFont val="Tahoma"/>
        <family val="2"/>
      </rPr>
      <t xml:space="preserve"> please justify your answer in the "comments" box and go to Section 2.2</t>
    </r>
  </si>
  <si>
    <r>
      <t xml:space="preserve">4. Are the amounts paid accurately recorded in a computerised accounting system?
</t>
    </r>
    <r>
      <rPr>
        <b/>
        <i/>
        <sz val="9"/>
        <rFont val="Tahoma"/>
        <family val="2"/>
      </rPr>
      <t>If the answer is YES,</t>
    </r>
    <r>
      <rPr>
        <i/>
        <sz val="9"/>
        <rFont val="Tahoma"/>
        <family val="2"/>
      </rPr>
      <t xml:space="preserve"> go to question 5</t>
    </r>
    <r>
      <rPr>
        <i/>
        <sz val="9"/>
        <color indexed="10"/>
        <rFont val="Tahoma"/>
        <family val="2"/>
      </rPr>
      <t xml:space="preserve">
</t>
    </r>
    <r>
      <rPr>
        <b/>
        <i/>
        <sz val="9"/>
        <color indexed="10"/>
        <rFont val="Tahoma"/>
        <family val="2"/>
      </rPr>
      <t>If the answer is NO,</t>
    </r>
    <r>
      <rPr>
        <i/>
        <sz val="9"/>
        <color indexed="10"/>
        <rFont val="Tahoma"/>
        <family val="2"/>
      </rPr>
      <t xml:space="preserve"> please justify your answer in the "comments" box and go to question 5</t>
    </r>
  </si>
  <si>
    <r>
      <t xml:space="preserve">1. Has the initial value of the contract(s) been accurately calculated?
</t>
    </r>
    <r>
      <rPr>
        <i/>
        <sz val="9"/>
        <color indexed="10"/>
        <rFont val="Tahoma"/>
        <family val="2"/>
      </rPr>
      <t>Please justify your answer in the "comments" box and go to question 2</t>
    </r>
  </si>
  <si>
    <r>
      <t xml:space="preserve">1. Has the controlled organisation applied adequate and admissible procurement procedure(s)?
</t>
    </r>
    <r>
      <rPr>
        <b/>
        <i/>
        <sz val="9"/>
        <rFont val="Tahoma"/>
        <family val="2"/>
      </rPr>
      <t>If the answer is YES,</t>
    </r>
    <r>
      <rPr>
        <i/>
        <sz val="9"/>
        <rFont val="Tahoma"/>
        <family val="2"/>
      </rPr>
      <t xml:space="preserve"> go to question 2</t>
    </r>
    <r>
      <rPr>
        <i/>
        <sz val="9"/>
        <color indexed="10"/>
        <rFont val="Tahoma"/>
        <family val="2"/>
      </rPr>
      <t xml:space="preserve">
</t>
    </r>
    <r>
      <rPr>
        <b/>
        <i/>
        <sz val="9"/>
        <color indexed="10"/>
        <rFont val="Tahoma"/>
        <family val="2"/>
      </rPr>
      <t>If the answer is NO,</t>
    </r>
    <r>
      <rPr>
        <i/>
        <sz val="9"/>
        <color indexed="10"/>
        <rFont val="Tahoma"/>
        <family val="2"/>
      </rPr>
      <t xml:space="preserve"> please justify your answer in the "comments" box and go to question 2.</t>
    </r>
  </si>
  <si>
    <r>
      <t xml:space="preserve">2. Did the chosen procedure(s) ensure fair competition and transparency?
</t>
    </r>
    <r>
      <rPr>
        <b/>
        <i/>
        <sz val="9"/>
        <rFont val="Tahoma"/>
        <family val="2"/>
      </rPr>
      <t>If the answer is YES,</t>
    </r>
    <r>
      <rPr>
        <i/>
        <sz val="9"/>
        <rFont val="Tahoma"/>
        <family val="2"/>
      </rPr>
      <t xml:space="preserve"> go to Section 2.3</t>
    </r>
    <r>
      <rPr>
        <i/>
        <sz val="9"/>
        <color indexed="10"/>
        <rFont val="Tahoma"/>
        <family val="2"/>
      </rPr>
      <t xml:space="preserve">
</t>
    </r>
    <r>
      <rPr>
        <b/>
        <i/>
        <sz val="9"/>
        <color indexed="10"/>
        <rFont val="Tahoma"/>
        <family val="2"/>
      </rPr>
      <t>If the answer is NO,</t>
    </r>
    <r>
      <rPr>
        <i/>
        <sz val="9"/>
        <color indexed="10"/>
        <rFont val="Tahoma"/>
        <family val="2"/>
      </rPr>
      <t xml:space="preserve"> please justify your answer in the "comments" box and go to Section 2.3.</t>
    </r>
  </si>
  <si>
    <r>
      <t xml:space="preserve">1. Was the formal review of requests to participate or the evaluation of bids correctly undertaken?
</t>
    </r>
    <r>
      <rPr>
        <b/>
        <i/>
        <sz val="9"/>
        <rFont val="Tahoma"/>
        <family val="2"/>
      </rPr>
      <t>If the answer is YES</t>
    </r>
    <r>
      <rPr>
        <i/>
        <sz val="9"/>
        <rFont val="Tahoma"/>
        <family val="2"/>
      </rPr>
      <t>, go to question 2</t>
    </r>
    <r>
      <rPr>
        <i/>
        <sz val="9"/>
        <color indexed="10"/>
        <rFont val="Tahoma"/>
        <family val="2"/>
      </rPr>
      <t xml:space="preserve">
</t>
    </r>
    <r>
      <rPr>
        <b/>
        <i/>
        <sz val="9"/>
        <color indexed="10"/>
        <rFont val="Tahoma"/>
        <family val="2"/>
      </rPr>
      <t>If the answer is NO,</t>
    </r>
    <r>
      <rPr>
        <i/>
        <sz val="9"/>
        <color indexed="10"/>
        <rFont val="Tahoma"/>
        <family val="2"/>
      </rPr>
      <t xml:space="preserve"> please justify your answer in the "comments" box and go to question 2.</t>
    </r>
  </si>
  <si>
    <r>
      <t xml:space="preserve">2. Was the suitability of candidates accurately assessed?
</t>
    </r>
    <r>
      <rPr>
        <b/>
        <i/>
        <sz val="9"/>
        <rFont val="Tahoma"/>
        <family val="2"/>
      </rPr>
      <t>If the answer is YES,</t>
    </r>
    <r>
      <rPr>
        <i/>
        <sz val="9"/>
        <rFont val="Tahoma"/>
        <family val="2"/>
      </rPr>
      <t xml:space="preserve"> go to question 3</t>
    </r>
    <r>
      <rPr>
        <i/>
        <sz val="9"/>
        <color indexed="10"/>
        <rFont val="Tahoma"/>
        <family val="2"/>
      </rPr>
      <t xml:space="preserve">
</t>
    </r>
    <r>
      <rPr>
        <b/>
        <i/>
        <sz val="9"/>
        <color indexed="10"/>
        <rFont val="Tahoma"/>
        <family val="2"/>
      </rPr>
      <t>If the answer is NO,</t>
    </r>
    <r>
      <rPr>
        <i/>
        <sz val="9"/>
        <color indexed="10"/>
        <rFont val="Tahoma"/>
        <family val="2"/>
      </rPr>
      <t xml:space="preserve"> please justify your answer in the "comments" box and go to question 3.</t>
    </r>
  </si>
  <si>
    <r>
      <t xml:space="preserve">3. Were exclusion causes duly considered before the actual evaluation of tenders?
</t>
    </r>
    <r>
      <rPr>
        <b/>
        <i/>
        <sz val="9"/>
        <rFont val="Tahoma"/>
        <family val="2"/>
      </rPr>
      <t>If the answer is YES,</t>
    </r>
    <r>
      <rPr>
        <i/>
        <sz val="9"/>
        <rFont val="Tahoma"/>
        <family val="2"/>
      </rPr>
      <t xml:space="preserve"> go to question 4</t>
    </r>
    <r>
      <rPr>
        <i/>
        <sz val="9"/>
        <color indexed="10"/>
        <rFont val="Tahoma"/>
        <family val="2"/>
      </rPr>
      <t xml:space="preserve">
</t>
    </r>
    <r>
      <rPr>
        <b/>
        <i/>
        <sz val="9"/>
        <color indexed="10"/>
        <rFont val="Tahoma"/>
        <family val="2"/>
      </rPr>
      <t>If the answer is NO,</t>
    </r>
    <r>
      <rPr>
        <i/>
        <sz val="9"/>
        <color indexed="10"/>
        <rFont val="Tahoma"/>
        <family val="2"/>
      </rPr>
      <t xml:space="preserve"> please justify your answer in the "comments" box and go to question 4.</t>
    </r>
  </si>
  <si>
    <r>
      <t xml:space="preserve">4. Were the selection criteria applied fairly and equally between candidates?
</t>
    </r>
    <r>
      <rPr>
        <b/>
        <i/>
        <sz val="9"/>
        <rFont val="Tahoma"/>
        <family val="2"/>
      </rPr>
      <t>If the answer is YES,</t>
    </r>
    <r>
      <rPr>
        <i/>
        <sz val="9"/>
        <rFont val="Tahoma"/>
        <family val="2"/>
      </rPr>
      <t xml:space="preserve"> go to Section 2.4</t>
    </r>
    <r>
      <rPr>
        <i/>
        <sz val="9"/>
        <color indexed="10"/>
        <rFont val="Tahoma"/>
        <family val="2"/>
      </rPr>
      <t xml:space="preserve">
</t>
    </r>
    <r>
      <rPr>
        <b/>
        <i/>
        <sz val="9"/>
        <color indexed="10"/>
        <rFont val="Tahoma"/>
        <family val="2"/>
      </rPr>
      <t>If the answer is NO,</t>
    </r>
    <r>
      <rPr>
        <i/>
        <sz val="9"/>
        <color indexed="10"/>
        <rFont val="Tahoma"/>
        <family val="2"/>
      </rPr>
      <t xml:space="preserve"> please justify your answer in the "comments" box and go to Section 2.4</t>
    </r>
  </si>
  <si>
    <r>
      <t xml:space="preserve">1. Were the award criteria used and their related weightings correctly applied?
</t>
    </r>
    <r>
      <rPr>
        <b/>
        <i/>
        <sz val="9"/>
        <rFont val="Tahoma"/>
        <family val="2"/>
      </rPr>
      <t>If the answer is YES,</t>
    </r>
    <r>
      <rPr>
        <i/>
        <sz val="9"/>
        <rFont val="Tahoma"/>
        <family val="2"/>
      </rPr>
      <t xml:space="preserve"> go to question 2</t>
    </r>
    <r>
      <rPr>
        <i/>
        <sz val="9"/>
        <color indexed="10"/>
        <rFont val="Tahoma"/>
        <family val="2"/>
      </rPr>
      <t xml:space="preserve">
</t>
    </r>
    <r>
      <rPr>
        <b/>
        <i/>
        <sz val="9"/>
        <color indexed="10"/>
        <rFont val="Tahoma"/>
        <family val="2"/>
      </rPr>
      <t>If the answer is NO,</t>
    </r>
    <r>
      <rPr>
        <i/>
        <sz val="9"/>
        <color indexed="10"/>
        <rFont val="Tahoma"/>
        <family val="2"/>
      </rPr>
      <t xml:space="preserve"> please justify your answer in the "comments" box and go to question 2.</t>
    </r>
  </si>
  <si>
    <r>
      <t xml:space="preserve">2. Did the controlled organisation maintain a written evaluation report on the procurement processes and results in compliance with the applicable EU and national regulations?
</t>
    </r>
    <r>
      <rPr>
        <b/>
        <i/>
        <sz val="9"/>
        <rFont val="Tahoma"/>
        <family val="2"/>
      </rPr>
      <t>If the answer is YES,</t>
    </r>
    <r>
      <rPr>
        <i/>
        <sz val="9"/>
        <rFont val="Tahoma"/>
        <family val="2"/>
      </rPr>
      <t xml:space="preserve"> go to question 3</t>
    </r>
    <r>
      <rPr>
        <i/>
        <sz val="9"/>
        <color indexed="10"/>
        <rFont val="Tahoma"/>
        <family val="2"/>
      </rPr>
      <t xml:space="preserve">
</t>
    </r>
    <r>
      <rPr>
        <b/>
        <i/>
        <sz val="9"/>
        <color indexed="10"/>
        <rFont val="Tahoma"/>
        <family val="2"/>
      </rPr>
      <t>If the answer is NO,</t>
    </r>
    <r>
      <rPr>
        <i/>
        <sz val="9"/>
        <color indexed="10"/>
        <rFont val="Tahoma"/>
        <family val="2"/>
      </rPr>
      <t xml:space="preserve"> please justify your answer in the "comments" box and go to question 4</t>
    </r>
  </si>
  <si>
    <r>
      <t xml:space="preserve">3. Is the evaluation report signed by the Members of the Evaluation Committee?
</t>
    </r>
    <r>
      <rPr>
        <b/>
        <i/>
        <sz val="9"/>
        <rFont val="Tahoma"/>
        <family val="2"/>
      </rPr>
      <t>If the answer is YES,</t>
    </r>
    <r>
      <rPr>
        <i/>
        <sz val="9"/>
        <rFont val="Tahoma"/>
        <family val="2"/>
      </rPr>
      <t xml:space="preserve"> go to question 4</t>
    </r>
    <r>
      <rPr>
        <i/>
        <sz val="9"/>
        <color indexed="10"/>
        <rFont val="Tahoma"/>
        <family val="2"/>
      </rPr>
      <t xml:space="preserve">
</t>
    </r>
    <r>
      <rPr>
        <b/>
        <i/>
        <sz val="9"/>
        <color indexed="10"/>
        <rFont val="Tahoma"/>
        <family val="2"/>
      </rPr>
      <t>If the answer is NO,</t>
    </r>
    <r>
      <rPr>
        <i/>
        <sz val="9"/>
        <color indexed="10"/>
        <rFont val="Tahoma"/>
        <family val="2"/>
      </rPr>
      <t xml:space="preserve"> please justify your answer in the "comments" box and go to question 4</t>
    </r>
  </si>
  <si>
    <r>
      <t xml:space="preserve">4. Was the contract actually awarded to the tenderer chosen by the Evaluation Committee?
</t>
    </r>
    <r>
      <rPr>
        <b/>
        <i/>
        <sz val="9"/>
        <rFont val="Tahoma"/>
        <family val="2"/>
      </rPr>
      <t>If the answer is YES,</t>
    </r>
    <r>
      <rPr>
        <i/>
        <sz val="9"/>
        <rFont val="Tahoma"/>
        <family val="2"/>
      </rPr>
      <t xml:space="preserve"> go to question 5</t>
    </r>
    <r>
      <rPr>
        <i/>
        <sz val="9"/>
        <color indexed="10"/>
        <rFont val="Tahoma"/>
        <family val="2"/>
      </rPr>
      <t xml:space="preserve">
</t>
    </r>
    <r>
      <rPr>
        <b/>
        <i/>
        <sz val="9"/>
        <color indexed="10"/>
        <rFont val="Tahoma"/>
        <family val="2"/>
      </rPr>
      <t>If the answer is NO,</t>
    </r>
    <r>
      <rPr>
        <i/>
        <sz val="9"/>
        <color indexed="10"/>
        <rFont val="Tahoma"/>
        <family val="2"/>
      </rPr>
      <t xml:space="preserve"> please justify your answer in the "comments" box and go to question 5</t>
    </r>
  </si>
  <si>
    <r>
      <t xml:space="preserve">6. Was the decision on the award process accurate and adequately communicated </t>
    </r>
    <r>
      <rPr>
        <u/>
        <sz val="9"/>
        <rFont val="Tahoma"/>
        <family val="2"/>
      </rPr>
      <t>by writing</t>
    </r>
    <r>
      <rPr>
        <sz val="9"/>
        <rFont val="Tahoma"/>
        <family val="2"/>
      </rPr>
      <t xml:space="preserve">?
</t>
    </r>
    <r>
      <rPr>
        <b/>
        <i/>
        <sz val="9"/>
        <rFont val="Tahoma"/>
        <family val="2"/>
      </rPr>
      <t>If the answer is YES,</t>
    </r>
    <r>
      <rPr>
        <i/>
        <sz val="9"/>
        <rFont val="Tahoma"/>
        <family val="2"/>
      </rPr>
      <t xml:space="preserve"> go to question 7</t>
    </r>
    <r>
      <rPr>
        <i/>
        <sz val="9"/>
        <color indexed="10"/>
        <rFont val="Tahoma"/>
        <family val="2"/>
      </rPr>
      <t xml:space="preserve">
</t>
    </r>
    <r>
      <rPr>
        <b/>
        <i/>
        <sz val="9"/>
        <color indexed="10"/>
        <rFont val="Tahoma"/>
        <family val="2"/>
      </rPr>
      <t>If the answer is NO,</t>
    </r>
    <r>
      <rPr>
        <i/>
        <sz val="9"/>
        <color indexed="10"/>
        <rFont val="Tahoma"/>
        <family val="2"/>
      </rPr>
      <t xml:space="preserve"> please justify your answer in the "comments" box and go to question 7</t>
    </r>
  </si>
  <si>
    <r>
      <t xml:space="preserve">5. Were the unsuccessful bidders officially notified </t>
    </r>
    <r>
      <rPr>
        <u/>
        <sz val="9"/>
        <rFont val="Tahoma"/>
        <family val="2"/>
      </rPr>
      <t>by writing</t>
    </r>
    <r>
      <rPr>
        <sz val="9"/>
        <rFont val="Tahoma"/>
        <family val="2"/>
      </rPr>
      <t xml:space="preserve"> </t>
    </r>
    <r>
      <rPr>
        <b/>
        <sz val="9"/>
        <rFont val="Tahoma"/>
        <family val="2"/>
      </rPr>
      <t>prior</t>
    </r>
    <r>
      <rPr>
        <sz val="9"/>
        <rFont val="Tahoma"/>
        <family val="2"/>
      </rPr>
      <t xml:space="preserve"> the award notification?
</t>
    </r>
    <r>
      <rPr>
        <i/>
        <sz val="9"/>
        <color indexed="10"/>
        <rFont val="Tahoma"/>
        <family val="2"/>
      </rPr>
      <t>Please justify your answer in the "comments" box and go to question 6</t>
    </r>
  </si>
  <si>
    <r>
      <t xml:space="preserve">7. Did any tenderer submit a complaint or appeal to the Contracting Authority?
</t>
    </r>
    <r>
      <rPr>
        <b/>
        <i/>
        <sz val="9"/>
        <rFont val="Tahoma"/>
        <family val="2"/>
      </rPr>
      <t>If the answer is YES,</t>
    </r>
    <r>
      <rPr>
        <i/>
        <sz val="9"/>
        <rFont val="Tahoma"/>
        <family val="2"/>
      </rPr>
      <t xml:space="preserve"> go to question 8
</t>
    </r>
    <r>
      <rPr>
        <b/>
        <i/>
        <sz val="9"/>
        <rFont val="Tahoma"/>
        <family val="2"/>
      </rPr>
      <t>If the answer is NO,</t>
    </r>
    <r>
      <rPr>
        <i/>
        <sz val="9"/>
        <rFont val="Tahoma"/>
        <family val="2"/>
      </rPr>
      <t xml:space="preserve"> go to Section 2.5</t>
    </r>
  </si>
  <si>
    <r>
      <t xml:space="preserve">8. Was there any substance to such a complaint?
</t>
    </r>
    <r>
      <rPr>
        <i/>
        <sz val="9"/>
        <color indexed="10"/>
        <rFont val="Tahoma"/>
        <family val="2"/>
      </rPr>
      <t>Please justify your answer in the "comments" box and go to Section 2.5</t>
    </r>
  </si>
  <si>
    <r>
      <t xml:space="preserve">1. Are internal control systems in place?
</t>
    </r>
    <r>
      <rPr>
        <i/>
        <sz val="9"/>
        <color indexed="10"/>
        <rFont val="Tahoma"/>
        <family val="2"/>
      </rPr>
      <t>Please justify your answer in the "comments" box and go to question 2</t>
    </r>
  </si>
  <si>
    <r>
      <t xml:space="preserve">2. Is the procurement execution duly monitored and documented?
</t>
    </r>
    <r>
      <rPr>
        <i/>
        <sz val="9"/>
        <color indexed="10"/>
        <rFont val="Tahoma"/>
        <family val="2"/>
      </rPr>
      <t>Please justify your answer in the "comments" box and go to question 3</t>
    </r>
  </si>
  <si>
    <r>
      <t xml:space="preserve">3. Does the contracting authority have a procedure for declarations of absence of conflict of interest in place, as part of its public procurement procedure?
</t>
    </r>
    <r>
      <rPr>
        <i/>
        <sz val="9"/>
        <color indexed="10"/>
        <rFont val="Tahoma"/>
        <family val="2"/>
      </rPr>
      <t>Please justify your answer in the "comments" box and go to question 4</t>
    </r>
  </si>
  <si>
    <r>
      <t xml:space="preserve">4. Are there signed declarations of non conflict of interest for staff involved in one or another stage of the public procurement procedures?
</t>
    </r>
    <r>
      <rPr>
        <i/>
        <sz val="9"/>
        <color indexed="10"/>
        <rFont val="Tahoma"/>
        <family val="2"/>
      </rPr>
      <t>Please justify your answer in the "comments" box and go to question 5</t>
    </r>
  </si>
  <si>
    <r>
      <t xml:space="preserve">5. Does the controlled organisation maintain a solid and comprehensive archiving system allowing quick and easy access to the documentation relating to procurement processes?
</t>
    </r>
    <r>
      <rPr>
        <b/>
        <i/>
        <sz val="9"/>
        <rFont val="Tahoma"/>
        <family val="2"/>
      </rPr>
      <t>If the answer is YES,</t>
    </r>
    <r>
      <rPr>
        <i/>
        <sz val="9"/>
        <rFont val="Tahoma"/>
        <family val="2"/>
      </rPr>
      <t xml:space="preserve"> go to question 6</t>
    </r>
    <r>
      <rPr>
        <i/>
        <sz val="9"/>
        <color indexed="10"/>
        <rFont val="Tahoma"/>
        <family val="2"/>
      </rPr>
      <t xml:space="preserve">
</t>
    </r>
    <r>
      <rPr>
        <b/>
        <i/>
        <sz val="9"/>
        <color indexed="10"/>
        <rFont val="Tahoma"/>
        <family val="2"/>
      </rPr>
      <t>If the answer is NO,</t>
    </r>
    <r>
      <rPr>
        <i/>
        <sz val="9"/>
        <color indexed="10"/>
        <rFont val="Tahoma"/>
        <family val="2"/>
      </rPr>
      <t xml:space="preserve"> please justify your answer in the "comments" box and go to question 6</t>
    </r>
  </si>
  <si>
    <r>
      <t xml:space="preserve">6. Are the contracts in line with the selected offers?
</t>
    </r>
    <r>
      <rPr>
        <b/>
        <i/>
        <sz val="9"/>
        <rFont val="Tahoma"/>
        <family val="2"/>
      </rPr>
      <t>If the answer is YES,</t>
    </r>
    <r>
      <rPr>
        <i/>
        <sz val="9"/>
        <rFont val="Tahoma"/>
        <family val="2"/>
      </rPr>
      <t xml:space="preserve"> go to question 7</t>
    </r>
    <r>
      <rPr>
        <i/>
        <sz val="9"/>
        <color indexed="10"/>
        <rFont val="Tahoma"/>
        <family val="2"/>
      </rPr>
      <t xml:space="preserve">
</t>
    </r>
    <r>
      <rPr>
        <b/>
        <i/>
        <sz val="9"/>
        <color indexed="10"/>
        <rFont val="Tahoma"/>
        <family val="2"/>
      </rPr>
      <t>If the answer is NO,</t>
    </r>
    <r>
      <rPr>
        <i/>
        <sz val="9"/>
        <color indexed="10"/>
        <rFont val="Tahoma"/>
        <family val="2"/>
      </rPr>
      <t xml:space="preserve"> please justify your answer in the "comments" box and go to question 7</t>
    </r>
  </si>
  <si>
    <r>
      <t xml:space="preserve">7. Were any additional works or deliveries admissible, without recourse to a new procurement procedure?
</t>
    </r>
    <r>
      <rPr>
        <b/>
        <i/>
        <sz val="9"/>
        <color indexed="10"/>
        <rFont val="Tahoma"/>
        <family val="2"/>
      </rPr>
      <t>If the answer is YES,</t>
    </r>
    <r>
      <rPr>
        <i/>
        <sz val="9"/>
        <color indexed="10"/>
        <rFont val="Tahoma"/>
        <family val="2"/>
      </rPr>
      <t xml:space="preserve"> please justify your answer in the "comments" box and go to Section 3
</t>
    </r>
    <r>
      <rPr>
        <b/>
        <i/>
        <sz val="9"/>
        <rFont val="Tahoma"/>
        <family val="2"/>
      </rPr>
      <t>If the answer is NO,</t>
    </r>
    <r>
      <rPr>
        <i/>
        <sz val="9"/>
        <rFont val="Tahoma"/>
        <family val="2"/>
      </rPr>
      <t xml:space="preserve"> please go to Section 3</t>
    </r>
  </si>
  <si>
    <r>
      <t xml:space="preserve">1. Is all documentation available, which demonstrates a clear link between work actually executed and the declared expenditure?
</t>
    </r>
    <r>
      <rPr>
        <b/>
        <i/>
        <sz val="9"/>
        <rFont val="Tahoma"/>
        <family val="2"/>
      </rPr>
      <t>If the answer is YES,</t>
    </r>
    <r>
      <rPr>
        <i/>
        <sz val="9"/>
        <rFont val="Tahoma"/>
        <family val="2"/>
      </rPr>
      <t xml:space="preserve"> go to question 2</t>
    </r>
    <r>
      <rPr>
        <i/>
        <sz val="9"/>
        <color indexed="10"/>
        <rFont val="Tahoma"/>
        <family val="2"/>
      </rPr>
      <t xml:space="preserve">
</t>
    </r>
    <r>
      <rPr>
        <b/>
        <i/>
        <sz val="9"/>
        <color indexed="10"/>
        <rFont val="Tahoma"/>
        <family val="2"/>
      </rPr>
      <t>If the answer is NO,</t>
    </r>
    <r>
      <rPr>
        <i/>
        <sz val="9"/>
        <color indexed="10"/>
        <rFont val="Tahoma"/>
        <family val="2"/>
      </rPr>
      <t xml:space="preserve"> please justify your answer in the "comments" box and go to question 2</t>
    </r>
  </si>
  <si>
    <r>
      <t xml:space="preserve">2. Has the controlled organisation archived all project's official documentation (such as subsidy contract, partnership agreement, etc.) in an identifiable and accessible way?
</t>
    </r>
    <r>
      <rPr>
        <b/>
        <i/>
        <sz val="9"/>
        <rFont val="Tahoma"/>
        <family val="2"/>
      </rPr>
      <t>If the answer is YES,</t>
    </r>
    <r>
      <rPr>
        <i/>
        <sz val="9"/>
        <rFont val="Tahoma"/>
        <family val="2"/>
      </rPr>
      <t xml:space="preserve"> go to question 3</t>
    </r>
    <r>
      <rPr>
        <i/>
        <sz val="9"/>
        <color indexed="10"/>
        <rFont val="Tahoma"/>
        <family val="2"/>
      </rPr>
      <t xml:space="preserve">
</t>
    </r>
    <r>
      <rPr>
        <b/>
        <i/>
        <sz val="9"/>
        <color indexed="10"/>
        <rFont val="Tahoma"/>
        <family val="2"/>
      </rPr>
      <t>If the answer is NO,</t>
    </r>
    <r>
      <rPr>
        <i/>
        <sz val="9"/>
        <color indexed="10"/>
        <rFont val="Tahoma"/>
        <family val="2"/>
      </rPr>
      <t xml:space="preserve"> please justify your answer in the "comments" box and go to question 3</t>
    </r>
  </si>
  <si>
    <r>
      <t xml:space="preserve">3. Has the controlled organisation archived all relevant accounting documents (supporting documents, payment proof, bank transfer confirmation, cash receipts...)  in an identifiable and accessible way?
</t>
    </r>
    <r>
      <rPr>
        <b/>
        <i/>
        <sz val="9"/>
        <rFont val="Tahoma"/>
        <family val="2"/>
      </rPr>
      <t>If the answer is YES,</t>
    </r>
    <r>
      <rPr>
        <i/>
        <sz val="9"/>
        <rFont val="Tahoma"/>
        <family val="2"/>
      </rPr>
      <t xml:space="preserve"> go to question 4</t>
    </r>
    <r>
      <rPr>
        <i/>
        <sz val="9"/>
        <color indexed="10"/>
        <rFont val="Tahoma"/>
        <family val="2"/>
      </rPr>
      <t xml:space="preserve">
</t>
    </r>
    <r>
      <rPr>
        <b/>
        <i/>
        <sz val="9"/>
        <color indexed="10"/>
        <rFont val="Tahoma"/>
        <family val="2"/>
      </rPr>
      <t>If the answer is NO</t>
    </r>
    <r>
      <rPr>
        <i/>
        <sz val="9"/>
        <color indexed="10"/>
        <rFont val="Tahoma"/>
        <family val="2"/>
      </rPr>
      <t>, please justify your answer in the "comments" box and go to question 4</t>
    </r>
  </si>
  <si>
    <r>
      <t xml:space="preserve">4. Does the controlled organisation use the correct and last updated versions of the Programme Manual and other Programme guidances?
</t>
    </r>
    <r>
      <rPr>
        <b/>
        <i/>
        <sz val="9"/>
        <rFont val="Tahoma"/>
        <family val="2"/>
      </rPr>
      <t>If the answer is YES,</t>
    </r>
    <r>
      <rPr>
        <i/>
        <sz val="9"/>
        <rFont val="Tahoma"/>
        <family val="2"/>
      </rPr>
      <t xml:space="preserve"> go to question 5</t>
    </r>
    <r>
      <rPr>
        <i/>
        <sz val="9"/>
        <color indexed="10"/>
        <rFont val="Tahoma"/>
        <family val="2"/>
      </rPr>
      <t xml:space="preserve">
</t>
    </r>
    <r>
      <rPr>
        <b/>
        <i/>
        <sz val="9"/>
        <color indexed="10"/>
        <rFont val="Tahoma"/>
        <family val="2"/>
      </rPr>
      <t>If the answer is NO,</t>
    </r>
    <r>
      <rPr>
        <i/>
        <sz val="9"/>
        <color indexed="10"/>
        <rFont val="Tahoma"/>
        <family val="2"/>
      </rPr>
      <t xml:space="preserve"> please justify your answer in the "comments" box and go to question 5</t>
    </r>
  </si>
  <si>
    <r>
      <t xml:space="preserve">5. Does the controlled organisation archive all accounting and supporting documents in the form of originals or in versions certified to be in conformity with the originals on commonly accepted data carriers?
</t>
    </r>
    <r>
      <rPr>
        <b/>
        <i/>
        <sz val="9"/>
        <rFont val="Tahoma"/>
        <family val="2"/>
      </rPr>
      <t>If the answer is YES,</t>
    </r>
    <r>
      <rPr>
        <i/>
        <sz val="9"/>
        <rFont val="Tahoma"/>
        <family val="2"/>
      </rPr>
      <t xml:space="preserve"> go to question 6</t>
    </r>
    <r>
      <rPr>
        <i/>
        <sz val="9"/>
        <color indexed="10"/>
        <rFont val="Tahoma"/>
        <family val="2"/>
      </rPr>
      <t xml:space="preserve">
</t>
    </r>
    <r>
      <rPr>
        <b/>
        <i/>
        <sz val="9"/>
        <color indexed="10"/>
        <rFont val="Tahoma"/>
        <family val="2"/>
      </rPr>
      <t>If the answer is NO,</t>
    </r>
    <r>
      <rPr>
        <i/>
        <sz val="9"/>
        <color indexed="10"/>
        <rFont val="Tahoma"/>
        <family val="2"/>
      </rPr>
      <t xml:space="preserve"> please justify your answer in the "comments" box and go to question 6</t>
    </r>
  </si>
  <si>
    <r>
      <t xml:space="preserve">6. For all documentation retained electronically, are internationally accepted security standards met?
</t>
    </r>
    <r>
      <rPr>
        <b/>
        <i/>
        <sz val="9"/>
        <rFont val="Tahoma"/>
        <family val="2"/>
      </rPr>
      <t>If the answer is YES,</t>
    </r>
    <r>
      <rPr>
        <i/>
        <sz val="9"/>
        <rFont val="Tahoma"/>
        <family val="2"/>
      </rPr>
      <t xml:space="preserve"> go to question 7</t>
    </r>
    <r>
      <rPr>
        <i/>
        <sz val="9"/>
        <color indexed="10"/>
        <rFont val="Tahoma"/>
        <family val="2"/>
      </rPr>
      <t xml:space="preserve">
</t>
    </r>
    <r>
      <rPr>
        <b/>
        <i/>
        <sz val="9"/>
        <color indexed="10"/>
        <rFont val="Tahoma"/>
        <family val="2"/>
      </rPr>
      <t>If the answer is NO,</t>
    </r>
    <r>
      <rPr>
        <i/>
        <sz val="9"/>
        <color indexed="10"/>
        <rFont val="Tahoma"/>
        <family val="2"/>
      </rPr>
      <t xml:space="preserve"> please justify your answer in the "comments" box and go to question 7</t>
    </r>
  </si>
  <si>
    <r>
      <t xml:space="preserve">1. Has the controlled organisation claimed any </t>
    </r>
    <r>
      <rPr>
        <b/>
        <sz val="9"/>
        <rFont val="Tahoma"/>
        <family val="2"/>
      </rPr>
      <t xml:space="preserve">real </t>
    </r>
    <r>
      <rPr>
        <sz val="9"/>
        <rFont val="Tahoma"/>
        <family val="2"/>
      </rPr>
      <t xml:space="preserve">cost in BL1 until now? 
</t>
    </r>
    <r>
      <rPr>
        <b/>
        <i/>
        <sz val="9"/>
        <rFont val="Tahoma"/>
        <family val="2"/>
      </rPr>
      <t>If the answer is YES,</t>
    </r>
    <r>
      <rPr>
        <i/>
        <sz val="9"/>
        <rFont val="Tahoma"/>
        <family val="2"/>
      </rPr>
      <t xml:space="preserve"> go to question 2
</t>
    </r>
    <r>
      <rPr>
        <b/>
        <i/>
        <sz val="9"/>
        <rFont val="Tahoma"/>
        <family val="2"/>
      </rPr>
      <t>If the answer is NO,</t>
    </r>
    <r>
      <rPr>
        <i/>
        <sz val="9"/>
        <rFont val="Tahoma"/>
        <family val="2"/>
      </rPr>
      <t xml:space="preserve"> go to Section 4.2</t>
    </r>
  </si>
  <si>
    <r>
      <t xml:space="preserve">3. Are all </t>
    </r>
    <r>
      <rPr>
        <b/>
        <sz val="9"/>
        <rFont val="Tahoma"/>
        <family val="2"/>
      </rPr>
      <t xml:space="preserve">ORIGINAL </t>
    </r>
    <r>
      <rPr>
        <sz val="9"/>
        <rFont val="Tahoma"/>
        <family val="2"/>
      </rPr>
      <t xml:space="preserve">accounting and supporting documents relating to the currently controlled expenditure available (such as labour contracts, signed timesheets, payslips, payrolls or other documents of equivalent probative value)?
</t>
    </r>
    <r>
      <rPr>
        <b/>
        <i/>
        <sz val="9"/>
        <rFont val="Tahoma"/>
        <family val="2"/>
      </rPr>
      <t>If the answer is YES,</t>
    </r>
    <r>
      <rPr>
        <i/>
        <sz val="9"/>
        <rFont val="Tahoma"/>
        <family val="2"/>
      </rPr>
      <t xml:space="preserve"> go to question 4</t>
    </r>
    <r>
      <rPr>
        <i/>
        <sz val="9"/>
        <color indexed="10"/>
        <rFont val="Tahoma"/>
        <family val="2"/>
      </rPr>
      <t xml:space="preserve">
</t>
    </r>
    <r>
      <rPr>
        <b/>
        <i/>
        <sz val="9"/>
        <color indexed="10"/>
        <rFont val="Tahoma"/>
        <family val="2"/>
      </rPr>
      <t>If the answer is NO,</t>
    </r>
    <r>
      <rPr>
        <i/>
        <sz val="9"/>
        <color indexed="10"/>
        <rFont val="Tahoma"/>
        <family val="2"/>
      </rPr>
      <t xml:space="preserve"> please justify your answer in the "comments" box and go to question 4</t>
    </r>
  </si>
  <si>
    <r>
      <t xml:space="preserve">1. Has the controlled organisation claimed any cost in BL3 until now?
</t>
    </r>
    <r>
      <rPr>
        <b/>
        <i/>
        <sz val="9"/>
        <rFont val="Tahoma"/>
        <family val="2"/>
      </rPr>
      <t>If the answer is YES,</t>
    </r>
    <r>
      <rPr>
        <i/>
        <sz val="9"/>
        <rFont val="Tahoma"/>
        <family val="2"/>
      </rPr>
      <t xml:space="preserve"> go to question 2
</t>
    </r>
    <r>
      <rPr>
        <b/>
        <i/>
        <sz val="9"/>
        <rFont val="Tahoma"/>
        <family val="2"/>
      </rPr>
      <t>If the answer is NO,</t>
    </r>
    <r>
      <rPr>
        <i/>
        <sz val="9"/>
        <rFont val="Tahoma"/>
        <family val="2"/>
      </rPr>
      <t xml:space="preserve"> go to Section 4.3</t>
    </r>
  </si>
  <si>
    <r>
      <t xml:space="preserve">3. For each controlled expenditure item, is all </t>
    </r>
    <r>
      <rPr>
        <b/>
        <sz val="9"/>
        <rFont val="Tahoma"/>
        <family val="2"/>
      </rPr>
      <t xml:space="preserve">ORIGINAL </t>
    </r>
    <r>
      <rPr>
        <sz val="9"/>
        <rFont val="Tahoma"/>
        <family val="2"/>
      </rPr>
      <t xml:space="preserve">documentation supporting the compliance with European, national and internal public procurement rules available?
</t>
    </r>
    <r>
      <rPr>
        <b/>
        <i/>
        <sz val="9"/>
        <rFont val="Tahoma"/>
        <family val="2"/>
      </rPr>
      <t xml:space="preserve">If the answer is YES, </t>
    </r>
    <r>
      <rPr>
        <i/>
        <sz val="9"/>
        <rFont val="Tahoma"/>
        <family val="2"/>
      </rPr>
      <t>go to question 4</t>
    </r>
    <r>
      <rPr>
        <i/>
        <sz val="9"/>
        <color indexed="10"/>
        <rFont val="Tahoma"/>
        <family val="2"/>
      </rPr>
      <t xml:space="preserve">
</t>
    </r>
    <r>
      <rPr>
        <b/>
        <i/>
        <sz val="9"/>
        <color indexed="10"/>
        <rFont val="Tahoma"/>
        <family val="2"/>
      </rPr>
      <t>If the answer is NO,</t>
    </r>
    <r>
      <rPr>
        <i/>
        <sz val="9"/>
        <color indexed="10"/>
        <rFont val="Tahoma"/>
        <family val="2"/>
      </rPr>
      <t xml:space="preserve"> please justify your answer in the "comments" box and go to question 4</t>
    </r>
  </si>
  <si>
    <r>
      <t xml:space="preserve">4. Has each controlled expenditure item been supported by an </t>
    </r>
    <r>
      <rPr>
        <b/>
        <sz val="9"/>
        <rFont val="Tahoma"/>
        <family val="2"/>
      </rPr>
      <t>ORIGINAL</t>
    </r>
    <r>
      <rPr>
        <sz val="9"/>
        <rFont val="Tahoma"/>
        <family val="2"/>
      </rPr>
      <t xml:space="preserve"> invoice or an accounting document of equivalent probative value (such as boarding cards for flight tickets, e-tickets, hotel bills, etc.)?
</t>
    </r>
    <r>
      <rPr>
        <b/>
        <i/>
        <sz val="9"/>
        <rFont val="Tahoma"/>
        <family val="2"/>
      </rPr>
      <t>If the answer is YES,</t>
    </r>
    <r>
      <rPr>
        <i/>
        <sz val="9"/>
        <rFont val="Tahoma"/>
        <family val="2"/>
      </rPr>
      <t xml:space="preserve"> go to question 5</t>
    </r>
    <r>
      <rPr>
        <i/>
        <sz val="9"/>
        <color indexed="10"/>
        <rFont val="Tahoma"/>
        <family val="2"/>
      </rPr>
      <t xml:space="preserve">
</t>
    </r>
    <r>
      <rPr>
        <b/>
        <i/>
        <sz val="9"/>
        <color indexed="10"/>
        <rFont val="Tahoma"/>
        <family val="2"/>
      </rPr>
      <t>If the answer is NO,</t>
    </r>
    <r>
      <rPr>
        <i/>
        <sz val="9"/>
        <color indexed="10"/>
        <rFont val="Tahoma"/>
        <family val="2"/>
      </rPr>
      <t xml:space="preserve"> please justify your answer in the "comments" box and go to question 5</t>
    </r>
  </si>
  <si>
    <r>
      <t xml:space="preserve">5. Has each controlled expenditure item been supported by an </t>
    </r>
    <r>
      <rPr>
        <b/>
        <sz val="9"/>
        <rFont val="Tahoma"/>
        <family val="2"/>
      </rPr>
      <t>ORIGINAL</t>
    </r>
    <r>
      <rPr>
        <sz val="9"/>
        <rFont val="Tahoma"/>
        <family val="2"/>
      </rPr>
      <t xml:space="preserve"> payment proof (usually bank statement / bank transfer confirmation/ cash receipts)?
</t>
    </r>
    <r>
      <rPr>
        <b/>
        <i/>
        <sz val="9"/>
        <rFont val="Tahoma"/>
        <family val="2"/>
      </rPr>
      <t>If the answer is YES,</t>
    </r>
    <r>
      <rPr>
        <i/>
        <sz val="9"/>
        <rFont val="Tahoma"/>
        <family val="2"/>
      </rPr>
      <t xml:space="preserve"> go to question 6</t>
    </r>
    <r>
      <rPr>
        <i/>
        <sz val="9"/>
        <color indexed="10"/>
        <rFont val="Tahoma"/>
        <family val="2"/>
      </rPr>
      <t xml:space="preserve">
</t>
    </r>
    <r>
      <rPr>
        <b/>
        <i/>
        <sz val="9"/>
        <color indexed="10"/>
        <rFont val="Tahoma"/>
        <family val="2"/>
      </rPr>
      <t>If the answer is NO,</t>
    </r>
    <r>
      <rPr>
        <i/>
        <sz val="9"/>
        <color indexed="10"/>
        <rFont val="Tahoma"/>
        <family val="2"/>
      </rPr>
      <t xml:space="preserve"> please justify your answer in the "comments" box and go to question 6</t>
    </r>
  </si>
  <si>
    <r>
      <t xml:space="preserve">6. Is each reported expenditure supported by </t>
    </r>
    <r>
      <rPr>
        <b/>
        <sz val="9"/>
        <rFont val="Tahoma"/>
        <family val="2"/>
      </rPr>
      <t>ORIGINAL</t>
    </r>
    <r>
      <rPr>
        <sz val="9"/>
        <rFont val="Tahoma"/>
        <family val="2"/>
      </rPr>
      <t xml:space="preserve"> versions of all additional and complentary documents required by national or internal accounting rules (contracts, purchase orders, etc.)? 
</t>
    </r>
    <r>
      <rPr>
        <b/>
        <i/>
        <sz val="9"/>
        <rFont val="Tahoma"/>
        <family val="2"/>
      </rPr>
      <t>If the answer is YES,</t>
    </r>
    <r>
      <rPr>
        <i/>
        <sz val="9"/>
        <rFont val="Tahoma"/>
        <family val="2"/>
      </rPr>
      <t xml:space="preserve"> go to question 7</t>
    </r>
    <r>
      <rPr>
        <i/>
        <sz val="9"/>
        <color indexed="10"/>
        <rFont val="Tahoma"/>
        <family val="2"/>
      </rPr>
      <t xml:space="preserve">
</t>
    </r>
    <r>
      <rPr>
        <b/>
        <i/>
        <sz val="9"/>
        <color indexed="10"/>
        <rFont val="Tahoma"/>
        <family val="2"/>
      </rPr>
      <t xml:space="preserve">If the answer is NO, </t>
    </r>
    <r>
      <rPr>
        <i/>
        <sz val="9"/>
        <color indexed="10"/>
        <rFont val="Tahoma"/>
        <family val="2"/>
      </rPr>
      <t>please justify your answer in the "comments" box and go to question 7</t>
    </r>
  </si>
  <si>
    <r>
      <t xml:space="preserve">7. </t>
    </r>
    <r>
      <rPr>
        <u/>
        <sz val="9"/>
        <rFont val="Tahoma"/>
        <family val="2"/>
      </rPr>
      <t>In the framework of this on-the-spot control,</t>
    </r>
    <r>
      <rPr>
        <sz val="9"/>
        <rFont val="Tahoma"/>
        <family val="2"/>
      </rPr>
      <t xml:space="preserve"> have you detected any irregular expenditure among the costs claimed by the controlled organisation under this budget line?</t>
    </r>
    <r>
      <rPr>
        <u/>
        <sz val="9"/>
        <rFont val="Tahoma"/>
        <family val="2"/>
      </rPr>
      <t xml:space="preserve">
</t>
    </r>
    <r>
      <rPr>
        <b/>
        <i/>
        <sz val="9"/>
        <color indexed="10"/>
        <rFont val="Tahoma"/>
        <family val="2"/>
      </rPr>
      <t>If the answer is YES,</t>
    </r>
    <r>
      <rPr>
        <i/>
        <sz val="9"/>
        <color indexed="10"/>
        <rFont val="Tahoma"/>
        <family val="2"/>
      </rPr>
      <t xml:space="preserve"> please justify your answer in the "comments" box and go to Section 4.3
</t>
    </r>
    <r>
      <rPr>
        <b/>
        <i/>
        <sz val="9"/>
        <rFont val="Tahoma"/>
        <family val="2"/>
      </rPr>
      <t xml:space="preserve">If the answer is NO, </t>
    </r>
    <r>
      <rPr>
        <i/>
        <sz val="9"/>
        <rFont val="Tahoma"/>
        <family val="2"/>
      </rPr>
      <t>go to Section 4.3</t>
    </r>
  </si>
  <si>
    <r>
      <t xml:space="preserve">1. Has the controlled organisation claimed any cost in BL4 until now? 
</t>
    </r>
    <r>
      <rPr>
        <b/>
        <i/>
        <sz val="9"/>
        <rFont val="Tahoma"/>
        <family val="2"/>
      </rPr>
      <t>If the answer is YES,</t>
    </r>
    <r>
      <rPr>
        <i/>
        <sz val="9"/>
        <rFont val="Tahoma"/>
        <family val="2"/>
      </rPr>
      <t xml:space="preserve"> go to question 2
</t>
    </r>
    <r>
      <rPr>
        <b/>
        <i/>
        <sz val="9"/>
        <rFont val="Tahoma"/>
        <family val="2"/>
      </rPr>
      <t>If the answer is NO,</t>
    </r>
    <r>
      <rPr>
        <i/>
        <sz val="9"/>
        <rFont val="Tahoma"/>
        <family val="2"/>
      </rPr>
      <t xml:space="preserve"> go to Section 4.4</t>
    </r>
  </si>
  <si>
    <r>
      <t xml:space="preserve">3. For each controlled expenditure item, is all </t>
    </r>
    <r>
      <rPr>
        <b/>
        <sz val="9"/>
        <rFont val="Tahoma"/>
        <family val="2"/>
      </rPr>
      <t xml:space="preserve">ORIGINAL </t>
    </r>
    <r>
      <rPr>
        <sz val="9"/>
        <rFont val="Tahoma"/>
        <family val="2"/>
      </rPr>
      <t xml:space="preserve">documentation supporting the compliance with European,national and internal public procurement rules available?
</t>
    </r>
    <r>
      <rPr>
        <b/>
        <i/>
        <sz val="9"/>
        <rFont val="Tahoma"/>
        <family val="2"/>
      </rPr>
      <t xml:space="preserve">If the answer is YES, </t>
    </r>
    <r>
      <rPr>
        <i/>
        <sz val="9"/>
        <rFont val="Tahoma"/>
        <family val="2"/>
      </rPr>
      <t>go to question 4</t>
    </r>
    <r>
      <rPr>
        <i/>
        <sz val="9"/>
        <color indexed="10"/>
        <rFont val="Tahoma"/>
        <family val="2"/>
      </rPr>
      <t xml:space="preserve">
</t>
    </r>
    <r>
      <rPr>
        <b/>
        <i/>
        <sz val="9"/>
        <color indexed="10"/>
        <rFont val="Tahoma"/>
        <family val="2"/>
      </rPr>
      <t>If the answer is NO,</t>
    </r>
    <r>
      <rPr>
        <i/>
        <sz val="9"/>
        <color indexed="10"/>
        <rFont val="Tahoma"/>
        <family val="2"/>
      </rPr>
      <t xml:space="preserve"> please justify your answer in the "comments" box and go to question 4</t>
    </r>
  </si>
  <si>
    <r>
      <t xml:space="preserve">4. Has each controlled expenditure item been supported by an </t>
    </r>
    <r>
      <rPr>
        <b/>
        <sz val="9"/>
        <rFont val="Tahoma"/>
        <family val="2"/>
      </rPr>
      <t>ORIGINAL</t>
    </r>
    <r>
      <rPr>
        <sz val="9"/>
        <rFont val="Tahoma"/>
        <family val="2"/>
      </rPr>
      <t xml:space="preserve"> invoice or an accounting document of equivalent probative value?
</t>
    </r>
    <r>
      <rPr>
        <b/>
        <i/>
        <sz val="9"/>
        <rFont val="Tahoma"/>
        <family val="2"/>
      </rPr>
      <t>If the answer is YES,</t>
    </r>
    <r>
      <rPr>
        <i/>
        <sz val="9"/>
        <rFont val="Tahoma"/>
        <family val="2"/>
      </rPr>
      <t xml:space="preserve"> go to question 5</t>
    </r>
    <r>
      <rPr>
        <i/>
        <sz val="9"/>
        <color indexed="10"/>
        <rFont val="Tahoma"/>
        <family val="2"/>
      </rPr>
      <t xml:space="preserve">
</t>
    </r>
    <r>
      <rPr>
        <b/>
        <i/>
        <sz val="9"/>
        <color indexed="10"/>
        <rFont val="Tahoma"/>
        <family val="2"/>
      </rPr>
      <t>If the answer is NO,</t>
    </r>
    <r>
      <rPr>
        <i/>
        <sz val="9"/>
        <color indexed="10"/>
        <rFont val="Tahoma"/>
        <family val="2"/>
      </rPr>
      <t xml:space="preserve"> please justify your answer in the "comments" box and go to question 5</t>
    </r>
  </si>
  <si>
    <r>
      <t xml:space="preserve">5. Has each controlled expenditure item been supported by an </t>
    </r>
    <r>
      <rPr>
        <b/>
        <sz val="9"/>
        <rFont val="Tahoma"/>
        <family val="2"/>
      </rPr>
      <t>ORIGINAL</t>
    </r>
    <r>
      <rPr>
        <sz val="9"/>
        <rFont val="Tahoma"/>
        <family val="2"/>
      </rPr>
      <t xml:space="preserve"> payment proof (usually bank statement / bank transfer confirmation)?
</t>
    </r>
    <r>
      <rPr>
        <b/>
        <i/>
        <sz val="9"/>
        <rFont val="Tahoma"/>
        <family val="2"/>
      </rPr>
      <t>If the answer is YES,</t>
    </r>
    <r>
      <rPr>
        <i/>
        <sz val="9"/>
        <rFont val="Tahoma"/>
        <family val="2"/>
      </rPr>
      <t xml:space="preserve"> go to question 6</t>
    </r>
    <r>
      <rPr>
        <i/>
        <sz val="9"/>
        <color indexed="10"/>
        <rFont val="Tahoma"/>
        <family val="2"/>
      </rPr>
      <t xml:space="preserve">
</t>
    </r>
    <r>
      <rPr>
        <b/>
        <i/>
        <sz val="9"/>
        <color indexed="10"/>
        <rFont val="Tahoma"/>
        <family val="2"/>
      </rPr>
      <t>If the answer is NO,</t>
    </r>
    <r>
      <rPr>
        <i/>
        <sz val="9"/>
        <color indexed="10"/>
        <rFont val="Tahoma"/>
        <family val="2"/>
      </rPr>
      <t xml:space="preserve"> please justify your answer in the "comments" box and go to question 6</t>
    </r>
  </si>
  <si>
    <r>
      <t xml:space="preserve">6. Is each controlled expenditure item supported by </t>
    </r>
    <r>
      <rPr>
        <b/>
        <sz val="9"/>
        <rFont val="Tahoma"/>
        <family val="2"/>
      </rPr>
      <t>ORIGINAL</t>
    </r>
    <r>
      <rPr>
        <sz val="9"/>
        <rFont val="Tahoma"/>
        <family val="2"/>
      </rPr>
      <t xml:space="preserve"> versions of all additional and complementary documents required by national or internal accounting rules (contracts, purchase orders, etc.)? 
</t>
    </r>
    <r>
      <rPr>
        <b/>
        <i/>
        <sz val="9"/>
        <rFont val="Tahoma"/>
        <family val="2"/>
      </rPr>
      <t>If the answer is YES,</t>
    </r>
    <r>
      <rPr>
        <i/>
        <sz val="9"/>
        <rFont val="Tahoma"/>
        <family val="2"/>
      </rPr>
      <t xml:space="preserve"> go to question 7</t>
    </r>
    <r>
      <rPr>
        <i/>
        <sz val="9"/>
        <color indexed="10"/>
        <rFont val="Tahoma"/>
        <family val="2"/>
      </rPr>
      <t xml:space="preserve">
</t>
    </r>
    <r>
      <rPr>
        <b/>
        <i/>
        <sz val="9"/>
        <color indexed="10"/>
        <rFont val="Tahoma"/>
        <family val="2"/>
      </rPr>
      <t xml:space="preserve">If the answer is NO, </t>
    </r>
    <r>
      <rPr>
        <i/>
        <sz val="9"/>
        <color indexed="10"/>
        <rFont val="Tahoma"/>
        <family val="2"/>
      </rPr>
      <t>please justify your answer in the "comments" box and go to question 7</t>
    </r>
  </si>
  <si>
    <r>
      <t xml:space="preserve">7. Have you been provided with sufficient proof that the expertise/service paid for is actually delivered?
</t>
    </r>
    <r>
      <rPr>
        <b/>
        <i/>
        <sz val="9"/>
        <rFont val="Tahoma"/>
        <family val="2"/>
      </rPr>
      <t>If the answer is YES,</t>
    </r>
    <r>
      <rPr>
        <i/>
        <sz val="9"/>
        <rFont val="Tahoma"/>
        <family val="2"/>
      </rPr>
      <t xml:space="preserve"> go to question 8</t>
    </r>
    <r>
      <rPr>
        <i/>
        <sz val="9"/>
        <color indexed="10"/>
        <rFont val="Tahoma"/>
        <family val="2"/>
      </rPr>
      <t xml:space="preserve">
</t>
    </r>
    <r>
      <rPr>
        <b/>
        <i/>
        <sz val="9"/>
        <color indexed="10"/>
        <rFont val="Tahoma"/>
        <family val="2"/>
      </rPr>
      <t>If the answer is NO,</t>
    </r>
    <r>
      <rPr>
        <i/>
        <sz val="9"/>
        <color indexed="10"/>
        <rFont val="Tahoma"/>
        <family val="2"/>
      </rPr>
      <t xml:space="preserve"> please justify your answer in the "comments" box and go to question 8</t>
    </r>
  </si>
  <si>
    <r>
      <t xml:space="preserve">10. For each controlled expenditure item declared as in-kind, is all </t>
    </r>
    <r>
      <rPr>
        <b/>
        <sz val="9"/>
        <rFont val="Tahoma"/>
        <family val="2"/>
      </rPr>
      <t xml:space="preserve">ORIGINAL </t>
    </r>
    <r>
      <rPr>
        <sz val="9"/>
        <rFont val="Tahoma"/>
        <family val="2"/>
      </rPr>
      <t>supporting</t>
    </r>
    <r>
      <rPr>
        <b/>
        <sz val="9"/>
        <rFont val="Tahoma"/>
        <family val="2"/>
      </rPr>
      <t xml:space="preserve"> </t>
    </r>
    <r>
      <rPr>
        <sz val="9"/>
        <rFont val="Tahoma"/>
        <family val="2"/>
      </rPr>
      <t xml:space="preserve">documentation justifying the value of the in-kind contribution available?
</t>
    </r>
    <r>
      <rPr>
        <b/>
        <i/>
        <sz val="9"/>
        <rFont val="Tahoma"/>
        <family val="2"/>
      </rPr>
      <t>If the answer is YES,</t>
    </r>
    <r>
      <rPr>
        <i/>
        <sz val="9"/>
        <rFont val="Tahoma"/>
        <family val="2"/>
      </rPr>
      <t xml:space="preserve"> go to question 11</t>
    </r>
    <r>
      <rPr>
        <i/>
        <sz val="9"/>
        <color indexed="10"/>
        <rFont val="Tahoma"/>
        <family val="2"/>
      </rPr>
      <t xml:space="preserve">
</t>
    </r>
    <r>
      <rPr>
        <b/>
        <i/>
        <sz val="9"/>
        <color indexed="10"/>
        <rFont val="Tahoma"/>
        <family val="2"/>
      </rPr>
      <t>If the answer is NO,</t>
    </r>
    <r>
      <rPr>
        <i/>
        <sz val="9"/>
        <color indexed="10"/>
        <rFont val="Tahoma"/>
        <family val="2"/>
      </rPr>
      <t xml:space="preserve"> please justify your answer in the "comments" box and go to question 11</t>
    </r>
  </si>
  <si>
    <r>
      <t xml:space="preserve">11. </t>
    </r>
    <r>
      <rPr>
        <u/>
        <sz val="9"/>
        <rFont val="Tahoma"/>
        <family val="2"/>
      </rPr>
      <t>In the framework of this on-the-spot control,</t>
    </r>
    <r>
      <rPr>
        <sz val="9"/>
        <rFont val="Tahoma"/>
        <family val="2"/>
      </rPr>
      <t xml:space="preserve"> have you detected any irregular expenditure among the costs claimed by the controlled organisation under this budget line?</t>
    </r>
    <r>
      <rPr>
        <u/>
        <sz val="9"/>
        <rFont val="Tahoma"/>
        <family val="2"/>
      </rPr>
      <t xml:space="preserve">
</t>
    </r>
    <r>
      <rPr>
        <b/>
        <i/>
        <sz val="9"/>
        <color indexed="10"/>
        <rFont val="Tahoma"/>
        <family val="2"/>
      </rPr>
      <t>If the answer is YES,</t>
    </r>
    <r>
      <rPr>
        <i/>
        <sz val="9"/>
        <color indexed="10"/>
        <rFont val="Tahoma"/>
        <family val="2"/>
      </rPr>
      <t xml:space="preserve"> please justify your answer in the "comments" box and go to Section 4.4
</t>
    </r>
    <r>
      <rPr>
        <b/>
        <i/>
        <sz val="9"/>
        <rFont val="Tahoma"/>
        <family val="2"/>
      </rPr>
      <t>If the answer is NO</t>
    </r>
    <r>
      <rPr>
        <i/>
        <sz val="9"/>
        <rFont val="Tahoma"/>
        <family val="2"/>
      </rPr>
      <t>, go to Section 4.4</t>
    </r>
  </si>
  <si>
    <r>
      <t xml:space="preserve">8.  Was some in-kind contribution claimed under this budget line? 
</t>
    </r>
    <r>
      <rPr>
        <b/>
        <i/>
        <sz val="9"/>
        <rFont val="Tahoma"/>
        <family val="2"/>
      </rPr>
      <t>If the answer is YES</t>
    </r>
    <r>
      <rPr>
        <i/>
        <sz val="9"/>
        <rFont val="Tahoma"/>
        <family val="2"/>
      </rPr>
      <t xml:space="preserve">, go to question 9
</t>
    </r>
    <r>
      <rPr>
        <b/>
        <i/>
        <sz val="9"/>
        <rFont val="Tahoma"/>
        <family val="2"/>
      </rPr>
      <t>If the answer is NO,</t>
    </r>
    <r>
      <rPr>
        <i/>
        <sz val="9"/>
        <rFont val="Tahoma"/>
        <family val="2"/>
      </rPr>
      <t xml:space="preserve"> go to question 14</t>
    </r>
  </si>
  <si>
    <r>
      <t xml:space="preserve">10. For each controlled expenditure item declared as in-kind, is all </t>
    </r>
    <r>
      <rPr>
        <b/>
        <sz val="9"/>
        <rFont val="Tahoma"/>
        <family val="2"/>
      </rPr>
      <t xml:space="preserve">original </t>
    </r>
    <r>
      <rPr>
        <sz val="9"/>
        <rFont val="Tahoma"/>
        <family val="2"/>
      </rPr>
      <t>supporting</t>
    </r>
    <r>
      <rPr>
        <b/>
        <sz val="9"/>
        <rFont val="Tahoma"/>
        <family val="2"/>
      </rPr>
      <t xml:space="preserve"> </t>
    </r>
    <r>
      <rPr>
        <sz val="9"/>
        <rFont val="Tahoma"/>
        <family val="2"/>
      </rPr>
      <t xml:space="preserve">documentation justifying the value of the in-kind contribution available?
</t>
    </r>
    <r>
      <rPr>
        <b/>
        <i/>
        <sz val="9"/>
        <rFont val="Tahoma"/>
        <family val="2"/>
      </rPr>
      <t>If the answer is YES,</t>
    </r>
    <r>
      <rPr>
        <i/>
        <sz val="9"/>
        <rFont val="Tahoma"/>
        <family val="2"/>
      </rPr>
      <t xml:space="preserve"> go to question 11</t>
    </r>
    <r>
      <rPr>
        <i/>
        <sz val="9"/>
        <color indexed="10"/>
        <rFont val="Tahoma"/>
        <family val="2"/>
      </rPr>
      <t xml:space="preserve">
</t>
    </r>
    <r>
      <rPr>
        <b/>
        <i/>
        <sz val="9"/>
        <color indexed="10"/>
        <rFont val="Tahoma"/>
        <family val="2"/>
      </rPr>
      <t>If the answer is NO,</t>
    </r>
    <r>
      <rPr>
        <i/>
        <sz val="9"/>
        <color indexed="10"/>
        <rFont val="Tahoma"/>
        <family val="2"/>
      </rPr>
      <t xml:space="preserve"> please justify your answer in the "comments" box and go to question 11</t>
    </r>
  </si>
  <si>
    <r>
      <t xml:space="preserve">12. Do you confirm the existence of an </t>
    </r>
    <r>
      <rPr>
        <b/>
        <sz val="9"/>
        <rFont val="Tahoma"/>
        <family val="2"/>
      </rPr>
      <t xml:space="preserve">ORIGINAL </t>
    </r>
    <r>
      <rPr>
        <sz val="9"/>
        <rFont val="Tahoma"/>
        <family val="2"/>
      </rPr>
      <t xml:space="preserve">signed written agreement between the organisation(s) that provided the contribution in-kind and the project partner?
</t>
    </r>
    <r>
      <rPr>
        <b/>
        <i/>
        <sz val="9"/>
        <rFont val="Tahoma"/>
        <family val="2"/>
      </rPr>
      <t>If the answer is YES,</t>
    </r>
    <r>
      <rPr>
        <i/>
        <sz val="9"/>
        <rFont val="Tahoma"/>
        <family val="2"/>
      </rPr>
      <t xml:space="preserve"> go to question 13</t>
    </r>
    <r>
      <rPr>
        <i/>
        <sz val="9"/>
        <color indexed="10"/>
        <rFont val="Tahoma"/>
        <family val="2"/>
      </rPr>
      <t xml:space="preserve">
</t>
    </r>
    <r>
      <rPr>
        <b/>
        <i/>
        <sz val="9"/>
        <color indexed="10"/>
        <rFont val="Tahoma"/>
        <family val="2"/>
      </rPr>
      <t>If the answer is NO,</t>
    </r>
    <r>
      <rPr>
        <i/>
        <sz val="9"/>
        <color indexed="10"/>
        <rFont val="Tahoma"/>
        <family val="2"/>
      </rPr>
      <t xml:space="preserve"> please justify your answer in the "comments" box and go to question 13</t>
    </r>
  </si>
  <si>
    <r>
      <t xml:space="preserve">13. Do you confirm that there is an </t>
    </r>
    <r>
      <rPr>
        <b/>
        <sz val="9"/>
        <rFont val="Tahoma"/>
        <family val="2"/>
      </rPr>
      <t xml:space="preserve">ORIGINAL </t>
    </r>
    <r>
      <rPr>
        <sz val="9"/>
        <rFont val="Tahoma"/>
        <family val="2"/>
      </rPr>
      <t xml:space="preserve">and valid certificate proving that the property of the equipment has been signed over to the project partner?
</t>
    </r>
    <r>
      <rPr>
        <b/>
        <i/>
        <sz val="9"/>
        <rFont val="Tahoma"/>
        <family val="2"/>
      </rPr>
      <t>If the answer is YES,</t>
    </r>
    <r>
      <rPr>
        <i/>
        <sz val="9"/>
        <rFont val="Tahoma"/>
        <family val="2"/>
      </rPr>
      <t xml:space="preserve"> go to question 14</t>
    </r>
    <r>
      <rPr>
        <i/>
        <sz val="9"/>
        <color indexed="10"/>
        <rFont val="Tahoma"/>
        <family val="2"/>
      </rPr>
      <t xml:space="preserve">
</t>
    </r>
    <r>
      <rPr>
        <b/>
        <i/>
        <sz val="9"/>
        <color indexed="10"/>
        <rFont val="Tahoma"/>
        <family val="2"/>
      </rPr>
      <t>If the answer is NO,</t>
    </r>
    <r>
      <rPr>
        <i/>
        <sz val="9"/>
        <color indexed="10"/>
        <rFont val="Tahoma"/>
        <family val="2"/>
      </rPr>
      <t xml:space="preserve"> please justify your answer in the "comments" box and go to question 14</t>
    </r>
  </si>
  <si>
    <r>
      <t xml:space="preserve">7. Are the purchased items of equipment physically available?
</t>
    </r>
    <r>
      <rPr>
        <b/>
        <i/>
        <sz val="9"/>
        <rFont val="Tahoma"/>
        <family val="2"/>
      </rPr>
      <t>If the answer is YES,</t>
    </r>
    <r>
      <rPr>
        <i/>
        <sz val="9"/>
        <rFont val="Tahoma"/>
        <family val="2"/>
      </rPr>
      <t xml:space="preserve"> go to question 8</t>
    </r>
    <r>
      <rPr>
        <i/>
        <sz val="9"/>
        <color indexed="10"/>
        <rFont val="Tahoma"/>
        <family val="2"/>
      </rPr>
      <t xml:space="preserve">
</t>
    </r>
    <r>
      <rPr>
        <b/>
        <i/>
        <sz val="9"/>
        <color indexed="10"/>
        <rFont val="Tahoma"/>
        <family val="2"/>
      </rPr>
      <t>If the answer is NO,</t>
    </r>
    <r>
      <rPr>
        <i/>
        <sz val="9"/>
        <color indexed="10"/>
        <rFont val="Tahoma"/>
        <family val="2"/>
      </rPr>
      <t xml:space="preserve"> please justify your answer in the "comments" box and go to question 8</t>
    </r>
  </si>
  <si>
    <r>
      <t xml:space="preserve">1. Has the controlled organisation placed at least one poster with information about the project (minimum size A3), including the financial support from the Union at a location readily visible to the public (such as the entrance area of the building)?
</t>
    </r>
    <r>
      <rPr>
        <i/>
        <sz val="9"/>
        <rFont val="Tahoma"/>
        <family val="2"/>
      </rPr>
      <t xml:space="preserve">This requirement is stated in Annex 2 of Regulation (EU) n°1303/2013
</t>
    </r>
    <r>
      <rPr>
        <b/>
        <i/>
        <sz val="9"/>
        <rFont val="Tahoma"/>
        <family val="2"/>
      </rPr>
      <t xml:space="preserve">If the answer is YES, </t>
    </r>
    <r>
      <rPr>
        <i/>
        <sz val="9"/>
        <rFont val="Tahoma"/>
        <family val="2"/>
      </rPr>
      <t>go to question 2</t>
    </r>
    <r>
      <rPr>
        <i/>
        <sz val="9"/>
        <color indexed="10"/>
        <rFont val="Tahoma"/>
        <family val="2"/>
      </rPr>
      <t xml:space="preserve">
</t>
    </r>
    <r>
      <rPr>
        <b/>
        <i/>
        <sz val="9"/>
        <color indexed="10"/>
        <rFont val="Tahoma"/>
        <family val="2"/>
      </rPr>
      <t>If the answer is NO,</t>
    </r>
    <r>
      <rPr>
        <i/>
        <sz val="9"/>
        <color indexed="10"/>
        <rFont val="Tahoma"/>
        <family val="2"/>
      </rPr>
      <t xml:space="preserve"> please justify your answer in the "comments" box and go to question 2</t>
    </r>
  </si>
  <si>
    <r>
      <t xml:space="preserve">2. Does the project poster meet the technical requirements as laid down in the Programme Manual, Factsheet 14, pages 10 and 11)?
</t>
    </r>
    <r>
      <rPr>
        <b/>
        <i/>
        <sz val="9"/>
        <rFont val="Tahoma"/>
        <family val="2"/>
      </rPr>
      <t>If the answer is YES,</t>
    </r>
    <r>
      <rPr>
        <i/>
        <sz val="9"/>
        <rFont val="Tahoma"/>
        <family val="2"/>
      </rPr>
      <t xml:space="preserve"> go to question 3</t>
    </r>
    <r>
      <rPr>
        <i/>
        <sz val="9"/>
        <color indexed="10"/>
        <rFont val="Tahoma"/>
        <family val="2"/>
      </rPr>
      <t xml:space="preserve">
</t>
    </r>
    <r>
      <rPr>
        <b/>
        <i/>
        <sz val="9"/>
        <color indexed="10"/>
        <rFont val="Tahoma"/>
        <family val="2"/>
      </rPr>
      <t>If the answer is NO,</t>
    </r>
    <r>
      <rPr>
        <i/>
        <sz val="9"/>
        <color indexed="10"/>
        <rFont val="Tahoma"/>
        <family val="2"/>
      </rPr>
      <t xml:space="preserve"> please justify your answer in the "comments" box and go to question 3</t>
    </r>
  </si>
  <si>
    <r>
      <t xml:space="preserve">3. Did the controlled organisation put the EU emblem, the reference to the European Union, the reference to the contribution of the ERDF and the Programme logo in all items and tools used for communication and publicity needs? 
(with the exception of small items for which the use of the European flag only is acceptable)
</t>
    </r>
    <r>
      <rPr>
        <b/>
        <i/>
        <sz val="9"/>
        <rFont val="Tahoma"/>
        <family val="2"/>
      </rPr>
      <t>If the answer is YES</t>
    </r>
    <r>
      <rPr>
        <i/>
        <sz val="9"/>
        <rFont val="Tahoma"/>
        <family val="2"/>
      </rPr>
      <t>, end of the checklist</t>
    </r>
    <r>
      <rPr>
        <i/>
        <sz val="9"/>
        <color indexed="10"/>
        <rFont val="Tahoma"/>
        <family val="2"/>
      </rPr>
      <t xml:space="preserve">
</t>
    </r>
    <r>
      <rPr>
        <b/>
        <i/>
        <sz val="9"/>
        <color indexed="10"/>
        <rFont val="Tahoma"/>
        <family val="2"/>
      </rPr>
      <t>If the answer is NO,</t>
    </r>
    <r>
      <rPr>
        <i/>
        <sz val="9"/>
        <color indexed="10"/>
        <rFont val="Tahoma"/>
        <family val="2"/>
      </rPr>
      <t xml:space="preserve"> please justify your answer in the "comments" box. End of the checklist.</t>
    </r>
  </si>
  <si>
    <t xml:space="preserve">Work package concerned </t>
  </si>
  <si>
    <t>Detailed amount of ineligible expenditure</t>
  </si>
  <si>
    <t>Classification of irregularity</t>
  </si>
  <si>
    <r>
      <t xml:space="preserve">7. Does the archiving system ensure retention and accessibility of all accounting and supporting documents </t>
    </r>
    <r>
      <rPr>
        <b/>
        <sz val="9"/>
        <rFont val="Tahoma"/>
        <family val="2"/>
      </rPr>
      <t>for a 4 year period</t>
    </r>
    <r>
      <rPr>
        <sz val="9"/>
        <rFont val="Tahoma"/>
        <family val="2"/>
      </rPr>
      <t xml:space="preserve"> from the date when the final ERDF balance is paid to the project (unless a longer retention is required by the applicable national regulations)?
</t>
    </r>
    <r>
      <rPr>
        <b/>
        <i/>
        <sz val="9"/>
        <rFont val="Tahoma"/>
        <family val="2"/>
      </rPr>
      <t>If the answer is YES,</t>
    </r>
    <r>
      <rPr>
        <i/>
        <sz val="9"/>
        <rFont val="Tahoma"/>
        <family val="2"/>
      </rPr>
      <t xml:space="preserve"> go to Section 4</t>
    </r>
    <r>
      <rPr>
        <i/>
        <sz val="9"/>
        <color indexed="10"/>
        <rFont val="Tahoma"/>
        <family val="2"/>
      </rPr>
      <t xml:space="preserve">
</t>
    </r>
    <r>
      <rPr>
        <b/>
        <i/>
        <sz val="9"/>
        <color indexed="10"/>
        <rFont val="Tahoma"/>
        <family val="2"/>
      </rPr>
      <t>If the answer is NO,</t>
    </r>
    <r>
      <rPr>
        <i/>
        <sz val="9"/>
        <color indexed="10"/>
        <rFont val="Tahoma"/>
        <family val="2"/>
      </rPr>
      <t xml:space="preserve"> please justify your answer in the "comments" box and go to Section 4</t>
    </r>
  </si>
  <si>
    <r>
      <t xml:space="preserve">5.  </t>
    </r>
    <r>
      <rPr>
        <u/>
        <sz val="9"/>
        <rFont val="Tahoma"/>
        <family val="2"/>
      </rPr>
      <t>In the framework of this on-the-spot control,</t>
    </r>
    <r>
      <rPr>
        <sz val="9"/>
        <rFont val="Tahoma"/>
        <family val="2"/>
      </rPr>
      <t xml:space="preserve"> have you detected any irregular expenditure among the costs claimed by the controlled organisation under this budget line?
</t>
    </r>
    <r>
      <rPr>
        <b/>
        <i/>
        <sz val="9"/>
        <color indexed="10"/>
        <rFont val="Tahoma"/>
        <family val="2"/>
      </rPr>
      <t>If the answer is YES,</t>
    </r>
    <r>
      <rPr>
        <i/>
        <sz val="9"/>
        <color indexed="10"/>
        <rFont val="Tahoma"/>
        <family val="2"/>
      </rPr>
      <t xml:space="preserve"> please justify your answer in the "comments" box and go to Section 4.2.</t>
    </r>
    <r>
      <rPr>
        <i/>
        <sz val="9"/>
        <rFont val="Tahoma"/>
        <family val="2"/>
      </rPr>
      <t xml:space="preserve">
</t>
    </r>
    <r>
      <rPr>
        <b/>
        <i/>
        <sz val="9"/>
        <rFont val="Tahoma"/>
        <family val="2"/>
      </rPr>
      <t>If the answer is NO,</t>
    </r>
    <r>
      <rPr>
        <i/>
        <sz val="9"/>
        <rFont val="Tahoma"/>
        <family val="2"/>
      </rPr>
      <t xml:space="preserve"> go to Section 4.2</t>
    </r>
  </si>
  <si>
    <r>
      <t xml:space="preserve">4. Does the accounting system allow full traceability of the effective payment of salaries to the staff working on the project (clear identification of the amount debited from the employer's bank account and credited to the employee's bank account)?
</t>
    </r>
    <r>
      <rPr>
        <b/>
        <i/>
        <sz val="9"/>
        <rFont val="Tahoma"/>
        <family val="2"/>
      </rPr>
      <t>If the answer is YES</t>
    </r>
    <r>
      <rPr>
        <i/>
        <sz val="9"/>
        <rFont val="Tahoma"/>
        <family val="2"/>
      </rPr>
      <t xml:space="preserve">, go to question 5
</t>
    </r>
    <r>
      <rPr>
        <b/>
        <i/>
        <sz val="9"/>
        <color rgb="FFFF0000"/>
        <rFont val="Tahoma"/>
        <family val="2"/>
      </rPr>
      <t>If the answer is NO</t>
    </r>
    <r>
      <rPr>
        <i/>
        <sz val="9"/>
        <color rgb="FFFF0000"/>
        <rFont val="Tahoma"/>
        <family val="2"/>
      </rPr>
      <t>, please justify your answer in the "comments" box and go to question 5</t>
    </r>
  </si>
  <si>
    <r>
      <t xml:space="preserve">2. In absence of a specific bank account, is there a separate accounting system for the project's transactions?
</t>
    </r>
    <r>
      <rPr>
        <b/>
        <i/>
        <sz val="9"/>
        <rFont val="Tahoma"/>
        <family val="2"/>
      </rPr>
      <t>If the answer is YES,</t>
    </r>
    <r>
      <rPr>
        <i/>
        <sz val="9"/>
        <rFont val="Tahoma"/>
        <family val="2"/>
      </rPr>
      <t xml:space="preserve"> please go to question 4
</t>
    </r>
    <r>
      <rPr>
        <b/>
        <i/>
        <sz val="9"/>
        <rFont val="Tahoma"/>
        <family val="2"/>
      </rPr>
      <t>If the answer is NO,</t>
    </r>
    <r>
      <rPr>
        <i/>
        <sz val="9"/>
        <rFont val="Tahoma"/>
        <family val="2"/>
      </rPr>
      <t xml:space="preserve"> please go to question 3</t>
    </r>
  </si>
  <si>
    <t>Additional revenues to be deducted</t>
  </si>
  <si>
    <t>Additional revenues</t>
  </si>
  <si>
    <t>Detailed amount of revenues to be deducted</t>
  </si>
  <si>
    <t>TOTAL additional revenues to be deducted</t>
  </si>
  <si>
    <t>1.1</t>
  </si>
  <si>
    <t>1.2</t>
  </si>
  <si>
    <t>Match funding</t>
  </si>
  <si>
    <r>
      <t xml:space="preserve">5. Are the ERDF payment flows easily traceable in the accounting system:
- if the controlled organisation is a Lead Partner: ERDF receipt from the Certifying Authority, payment of the applicable ERDF amounts to the Partners
- if the controlled organisation is a Partner: receipt of ERDF from the LP
</t>
    </r>
    <r>
      <rPr>
        <b/>
        <i/>
        <sz val="9"/>
        <rFont val="Tahoma"/>
        <family val="2"/>
      </rPr>
      <t>If the answer is YES,</t>
    </r>
    <r>
      <rPr>
        <i/>
        <sz val="9"/>
        <rFont val="Tahoma"/>
        <family val="2"/>
      </rPr>
      <t xml:space="preserve"> go to Section 1.1</t>
    </r>
    <r>
      <rPr>
        <i/>
        <sz val="9"/>
        <color indexed="10"/>
        <rFont val="Tahoma"/>
        <family val="2"/>
      </rPr>
      <t xml:space="preserve">
</t>
    </r>
    <r>
      <rPr>
        <b/>
        <i/>
        <sz val="9"/>
        <color indexed="10"/>
        <rFont val="Tahoma"/>
        <family val="2"/>
      </rPr>
      <t>If the answer is NO,</t>
    </r>
    <r>
      <rPr>
        <i/>
        <sz val="9"/>
        <color indexed="10"/>
        <rFont val="Tahoma"/>
        <family val="2"/>
      </rPr>
      <t xml:space="preserve"> please justify your answer in the "comments" box and go to Section 1.1</t>
    </r>
  </si>
  <si>
    <r>
      <t xml:space="preserve">3. In absence of a specific bank account and a separate accounting system, is there an adequate accounting code or a system that allows a detailed traceability of the project's transactions?
</t>
    </r>
    <r>
      <rPr>
        <b/>
        <i/>
        <sz val="9"/>
        <rFont val="Tahoma"/>
        <family val="2"/>
      </rPr>
      <t>If the answer is YES,</t>
    </r>
    <r>
      <rPr>
        <i/>
        <sz val="9"/>
        <rFont val="Tahoma"/>
        <family val="2"/>
      </rPr>
      <t xml:space="preserve"> please go to question 4</t>
    </r>
    <r>
      <rPr>
        <i/>
        <sz val="9"/>
        <color indexed="10"/>
        <rFont val="Tahoma"/>
        <family val="2"/>
      </rPr>
      <t xml:space="preserve">
</t>
    </r>
    <r>
      <rPr>
        <b/>
        <i/>
        <sz val="9"/>
        <color indexed="10"/>
        <rFont val="Tahoma"/>
        <family val="2"/>
      </rPr>
      <t>If the answer is NO,</t>
    </r>
    <r>
      <rPr>
        <i/>
        <sz val="9"/>
        <color indexed="10"/>
        <rFont val="Tahoma"/>
        <family val="2"/>
      </rPr>
      <t xml:space="preserve"> please justify your answer in the "comments" box and go to question 4</t>
    </r>
  </si>
  <si>
    <r>
      <t xml:space="preserve">2. Is all generated revenue (including the unplanned revenue) clearly identifiable in the organisation's accounting system?
</t>
    </r>
    <r>
      <rPr>
        <b/>
        <i/>
        <sz val="9"/>
        <rFont val="Tahoma"/>
        <family val="2"/>
      </rPr>
      <t>If the answer is YES,</t>
    </r>
    <r>
      <rPr>
        <i/>
        <sz val="9"/>
        <rFont val="Tahoma"/>
        <family val="2"/>
      </rPr>
      <t xml:space="preserve"> please go to question 3</t>
    </r>
    <r>
      <rPr>
        <i/>
        <sz val="9"/>
        <color rgb="FFFF0000"/>
        <rFont val="Tahoma"/>
        <family val="2"/>
      </rPr>
      <t xml:space="preserve">
</t>
    </r>
    <r>
      <rPr>
        <b/>
        <i/>
        <sz val="9"/>
        <color rgb="FFFF0000"/>
        <rFont val="Tahoma"/>
        <family val="2"/>
      </rPr>
      <t>If the answer is NO,</t>
    </r>
    <r>
      <rPr>
        <i/>
        <sz val="9"/>
        <color rgb="FFFF0000"/>
        <rFont val="Tahoma"/>
        <family val="2"/>
      </rPr>
      <t xml:space="preserve"> please justify your answer in the "comments" box and go to question 3</t>
    </r>
  </si>
  <si>
    <r>
      <t xml:space="preserve">1. Has the controlled organisation generated any revenue in the framework of the project?
</t>
    </r>
    <r>
      <rPr>
        <b/>
        <i/>
        <sz val="9"/>
        <rFont val="Tahoma"/>
        <family val="2"/>
      </rPr>
      <t>If the answer is YES,</t>
    </r>
    <r>
      <rPr>
        <i/>
        <sz val="9"/>
        <rFont val="Tahoma"/>
        <family val="2"/>
      </rPr>
      <t xml:space="preserve"> please go to question 2
</t>
    </r>
    <r>
      <rPr>
        <b/>
        <i/>
        <sz val="9"/>
        <color rgb="FFFF0000"/>
        <rFont val="Tahoma"/>
        <family val="2"/>
      </rPr>
      <t>If the answer is NO,</t>
    </r>
    <r>
      <rPr>
        <i/>
        <sz val="9"/>
        <color rgb="FFFF0000"/>
        <rFont val="Tahoma"/>
        <family val="2"/>
      </rPr>
      <t xml:space="preserve"> please go to Section 1.2</t>
    </r>
  </si>
  <si>
    <r>
      <t xml:space="preserve">3. In relation to the revenue reported in the beneficiary's accounting system, is there revenue that has not been either deducted from the budget or declared in the financial claims?
</t>
    </r>
    <r>
      <rPr>
        <b/>
        <i/>
        <sz val="9"/>
        <color rgb="FFFF0000"/>
        <rFont val="Tahoma"/>
        <family val="2"/>
      </rPr>
      <t>If the answer is YES,</t>
    </r>
    <r>
      <rPr>
        <i/>
        <sz val="9"/>
        <color rgb="FFFF0000"/>
        <rFont val="Tahoma"/>
        <family val="2"/>
      </rPr>
      <t xml:space="preserve"> please justify your answer in the "comments" box and go to question 4
</t>
    </r>
    <r>
      <rPr>
        <b/>
        <i/>
        <sz val="9"/>
        <rFont val="Tahoma"/>
        <family val="2"/>
      </rPr>
      <t>If the answer is NO,</t>
    </r>
    <r>
      <rPr>
        <i/>
        <sz val="9"/>
        <rFont val="Tahoma"/>
        <family val="2"/>
      </rPr>
      <t xml:space="preserve"> please go to question 4</t>
    </r>
  </si>
  <si>
    <r>
      <t xml:space="preserve">4. Have you taken some measures or given some recommendations to the controlled beneficiary?
</t>
    </r>
    <r>
      <rPr>
        <b/>
        <i/>
        <sz val="9"/>
        <color rgb="FFFF0000"/>
        <rFont val="Tahoma"/>
        <family val="2"/>
      </rPr>
      <t>If the answer is YES</t>
    </r>
    <r>
      <rPr>
        <i/>
        <sz val="9"/>
        <color rgb="FFFF0000"/>
        <rFont val="Tahoma"/>
        <family val="2"/>
      </rPr>
      <t>, please justify your answer in the "comments" box and go to Section 1.2</t>
    </r>
    <r>
      <rPr>
        <b/>
        <i/>
        <sz val="9"/>
        <color rgb="FFFF0000"/>
        <rFont val="Tahoma"/>
        <family val="2"/>
      </rPr>
      <t xml:space="preserve">
</t>
    </r>
    <r>
      <rPr>
        <b/>
        <i/>
        <sz val="9"/>
        <rFont val="Tahoma"/>
        <family val="2"/>
      </rPr>
      <t>If the answer is NO</t>
    </r>
    <r>
      <rPr>
        <i/>
        <sz val="9"/>
        <rFont val="Tahoma"/>
        <family val="2"/>
      </rPr>
      <t>, please go to Section 1.2</t>
    </r>
  </si>
  <si>
    <r>
      <t xml:space="preserve">5. Has the controlled organization received some external match-funding under the form of in-kind contribution?
</t>
    </r>
    <r>
      <rPr>
        <b/>
        <sz val="9"/>
        <rFont val="Tahoma"/>
        <family val="2"/>
      </rPr>
      <t>If the answer is YES</t>
    </r>
    <r>
      <rPr>
        <sz val="9"/>
        <rFont val="Tahoma"/>
        <family val="2"/>
      </rPr>
      <t xml:space="preserve">, go to question 6
</t>
    </r>
    <r>
      <rPr>
        <b/>
        <sz val="9"/>
        <color rgb="FFFF0000"/>
        <rFont val="Tahoma"/>
        <family val="2"/>
      </rPr>
      <t>If the answer is NO</t>
    </r>
    <r>
      <rPr>
        <sz val="9"/>
        <color rgb="FFFF0000"/>
        <rFont val="Tahoma"/>
        <family val="2"/>
      </rPr>
      <t>, go to question 7</t>
    </r>
  </si>
  <si>
    <r>
      <t xml:space="preserve">2. Has the controlled organization actually already </t>
    </r>
    <r>
      <rPr>
        <u/>
        <sz val="9"/>
        <rFont val="Tahoma"/>
        <family val="2"/>
      </rPr>
      <t>received</t>
    </r>
    <r>
      <rPr>
        <sz val="9"/>
        <rFont val="Tahoma"/>
        <family val="2"/>
      </rPr>
      <t xml:space="preserve"> some </t>
    </r>
    <r>
      <rPr>
        <b/>
        <sz val="9"/>
        <rFont val="Tahoma"/>
        <family val="2"/>
      </rPr>
      <t>external</t>
    </r>
    <r>
      <rPr>
        <sz val="9"/>
        <rFont val="Tahoma"/>
        <family val="2"/>
      </rPr>
      <t xml:space="preserve"> match-funding?
</t>
    </r>
    <r>
      <rPr>
        <b/>
        <sz val="9"/>
        <rFont val="Tahoma"/>
        <family val="2"/>
      </rPr>
      <t>If the answer is YES</t>
    </r>
    <r>
      <rPr>
        <sz val="9"/>
        <rFont val="Tahoma"/>
        <family val="2"/>
      </rPr>
      <t xml:space="preserve">, go to question 3
</t>
    </r>
    <r>
      <rPr>
        <b/>
        <sz val="9"/>
        <color rgb="FFFF0000"/>
        <rFont val="Tahoma"/>
        <family val="2"/>
      </rPr>
      <t>If the answer is NO</t>
    </r>
    <r>
      <rPr>
        <sz val="9"/>
        <color rgb="FFFF0000"/>
        <rFont val="Tahoma"/>
        <family val="2"/>
      </rPr>
      <t>, go to Section 2</t>
    </r>
  </si>
  <si>
    <r>
      <t xml:space="preserve">3. Has the controlled organization received some </t>
    </r>
    <r>
      <rPr>
        <b/>
        <sz val="9"/>
        <rFont val="Tahoma"/>
        <family val="2"/>
      </rPr>
      <t>external</t>
    </r>
    <r>
      <rPr>
        <sz val="9"/>
        <rFont val="Tahoma"/>
        <family val="2"/>
      </rPr>
      <t xml:space="preserve"> match-funding as </t>
    </r>
    <r>
      <rPr>
        <b/>
        <sz val="9"/>
        <rFont val="Tahoma"/>
        <family val="2"/>
      </rPr>
      <t>cash</t>
    </r>
    <r>
      <rPr>
        <sz val="9"/>
        <rFont val="Tahoma"/>
        <family val="2"/>
      </rPr>
      <t xml:space="preserve"> contribution?
</t>
    </r>
    <r>
      <rPr>
        <b/>
        <sz val="9"/>
        <rFont val="Tahoma"/>
        <family val="2"/>
      </rPr>
      <t>If the answer is YES</t>
    </r>
    <r>
      <rPr>
        <sz val="9"/>
        <rFont val="Tahoma"/>
        <family val="2"/>
      </rPr>
      <t xml:space="preserve">, go to question 4
</t>
    </r>
    <r>
      <rPr>
        <b/>
        <sz val="9"/>
        <color rgb="FFFF0000"/>
        <rFont val="Tahoma"/>
        <family val="2"/>
      </rPr>
      <t>If the answer is NO</t>
    </r>
    <r>
      <rPr>
        <sz val="9"/>
        <color rgb="FFFF0000"/>
        <rFont val="Tahoma"/>
        <family val="2"/>
      </rPr>
      <t>, go to question 5</t>
    </r>
  </si>
  <si>
    <r>
      <t xml:space="preserve">4. Are all the received match-funding amounts and sources clearly identifiable in the organisation’s accounting system?
</t>
    </r>
    <r>
      <rPr>
        <b/>
        <sz val="9"/>
        <rFont val="Tahoma"/>
        <family val="2"/>
      </rPr>
      <t>If the answer is YES</t>
    </r>
    <r>
      <rPr>
        <sz val="9"/>
        <rFont val="Tahoma"/>
        <family val="2"/>
      </rPr>
      <t xml:space="preserve">, go to question 5
</t>
    </r>
    <r>
      <rPr>
        <b/>
        <sz val="9"/>
        <color rgb="FFFF0000"/>
        <rFont val="Tahoma"/>
        <family val="2"/>
      </rPr>
      <t>If the answer is NO</t>
    </r>
    <r>
      <rPr>
        <sz val="9"/>
        <color rgb="FFFF0000"/>
        <rFont val="Tahoma"/>
        <family val="2"/>
      </rPr>
      <t>, please justify your answer in the “comments” box and go to question 5</t>
    </r>
  </si>
  <si>
    <r>
      <t xml:space="preserve">7. Is the “Public – Private External Contributions follow-up” table in the EEP system up to date?
</t>
    </r>
    <r>
      <rPr>
        <b/>
        <sz val="9"/>
        <rFont val="Tahoma"/>
        <family val="2"/>
      </rPr>
      <t>If the answer is YES</t>
    </r>
    <r>
      <rPr>
        <sz val="9"/>
        <rFont val="Tahoma"/>
        <family val="2"/>
      </rPr>
      <t xml:space="preserve">, go to question 8
</t>
    </r>
    <r>
      <rPr>
        <b/>
        <sz val="9"/>
        <color rgb="FFFF0000"/>
        <rFont val="Tahoma"/>
        <family val="2"/>
      </rPr>
      <t>If the answer is NO</t>
    </r>
    <r>
      <rPr>
        <sz val="9"/>
        <color rgb="FFFF0000"/>
        <rFont val="Tahoma"/>
        <family val="2"/>
      </rPr>
      <t>, please justify your answer in the “comments” box and go to question 8</t>
    </r>
  </si>
  <si>
    <r>
      <t xml:space="preserve">6. Did you find discrepancies between the amounts of in-kind contribution received and the amount of expenditure declared as in-kind in the different financial claims?
</t>
    </r>
    <r>
      <rPr>
        <b/>
        <sz val="9"/>
        <color rgb="FFFF0000"/>
        <rFont val="Tahoma"/>
        <family val="2"/>
      </rPr>
      <t>If the answer is YES</t>
    </r>
    <r>
      <rPr>
        <sz val="9"/>
        <color rgb="FFFF0000"/>
        <rFont val="Tahoma"/>
        <family val="2"/>
      </rPr>
      <t>, please justify your answer in the “comments” box and go to question 7</t>
    </r>
    <r>
      <rPr>
        <sz val="9"/>
        <rFont val="Tahoma"/>
        <family val="2"/>
      </rPr>
      <t xml:space="preserve">
</t>
    </r>
    <r>
      <rPr>
        <b/>
        <sz val="9"/>
        <rFont val="Tahoma"/>
        <family val="2"/>
      </rPr>
      <t>If the answer is NO</t>
    </r>
    <r>
      <rPr>
        <sz val="9"/>
        <rFont val="Tahoma"/>
        <family val="2"/>
      </rPr>
      <t>, go to question 7</t>
    </r>
  </si>
  <si>
    <r>
      <t xml:space="preserve">8. Did you find discrepancies between the received amounts of match-funding in the accounting system and the amounts reported in the “Public – Private External Contributions follow-up” table in the EEP system?
</t>
    </r>
    <r>
      <rPr>
        <b/>
        <sz val="9"/>
        <color rgb="FFFF0000"/>
        <rFont val="Tahoma"/>
        <family val="2"/>
      </rPr>
      <t>If the answer is YES</t>
    </r>
    <r>
      <rPr>
        <sz val="9"/>
        <color rgb="FFFF0000"/>
        <rFont val="Tahoma"/>
        <family val="2"/>
      </rPr>
      <t xml:space="preserve">, please justify your answer in the “comments” box and go to question 9
</t>
    </r>
    <r>
      <rPr>
        <b/>
        <sz val="9"/>
        <rFont val="Tahoma"/>
        <family val="2"/>
      </rPr>
      <t>If the answer is NO</t>
    </r>
    <r>
      <rPr>
        <sz val="9"/>
        <rFont val="Tahoma"/>
        <family val="2"/>
      </rPr>
      <t>, go to question 9</t>
    </r>
  </si>
  <si>
    <r>
      <t xml:space="preserve">9. Have you taken some measures or given some recommendations to the controlled beneficiary?
</t>
    </r>
    <r>
      <rPr>
        <b/>
        <i/>
        <sz val="9"/>
        <color indexed="10"/>
        <rFont val="Tahoma"/>
        <family val="2"/>
      </rPr>
      <t>If the answer is YES</t>
    </r>
    <r>
      <rPr>
        <i/>
        <sz val="9"/>
        <color indexed="10"/>
        <rFont val="Tahoma"/>
        <family val="2"/>
      </rPr>
      <t xml:space="preserve">, please justify your answer in the "comments" box and go to Section 2
</t>
    </r>
    <r>
      <rPr>
        <b/>
        <i/>
        <sz val="9"/>
        <rFont val="Tahoma"/>
        <family val="2"/>
      </rPr>
      <t>If the answer is NO</t>
    </r>
    <r>
      <rPr>
        <i/>
        <sz val="9"/>
        <rFont val="Tahoma"/>
        <family val="2"/>
      </rPr>
      <t>, please go to Section 2</t>
    </r>
  </si>
  <si>
    <r>
      <t xml:space="preserve">3. Was the submission of variant tenders accepted?
</t>
    </r>
    <r>
      <rPr>
        <b/>
        <i/>
        <sz val="9"/>
        <color indexed="10"/>
        <rFont val="Tahoma"/>
        <family val="2"/>
      </rPr>
      <t>If the answer is YES,</t>
    </r>
    <r>
      <rPr>
        <i/>
        <sz val="9"/>
        <color indexed="10"/>
        <rFont val="Tahoma"/>
        <family val="2"/>
      </rPr>
      <t xml:space="preserve"> please justify your answer in the "comments" box and go to question 4
</t>
    </r>
    <r>
      <rPr>
        <b/>
        <i/>
        <sz val="9"/>
        <rFont val="Tahoma"/>
        <family val="2"/>
      </rPr>
      <t>If the answer is NO,</t>
    </r>
    <r>
      <rPr>
        <i/>
        <sz val="9"/>
        <rFont val="Tahoma"/>
        <family val="2"/>
      </rPr>
      <t xml:space="preserve"> go to question 5</t>
    </r>
  </si>
  <si>
    <t>Approved budget (1)</t>
  </si>
  <si>
    <t>Cumulative expenditure (2)</t>
  </si>
  <si>
    <t>Amount of expenditure checked (3)</t>
  </si>
  <si>
    <t>Control rate</t>
  </si>
  <si>
    <t>Amount of expenditure checked</t>
  </si>
  <si>
    <t>TOTAL Budget Line 6 "Infrastructure and construction works"</t>
  </si>
  <si>
    <r>
      <t xml:space="preserve">9. Have you controlled some expenditure items declared as in-kind contribution in the framework of this on-the-spot check?
</t>
    </r>
    <r>
      <rPr>
        <b/>
        <i/>
        <sz val="9"/>
        <rFont val="Tahoma"/>
        <family val="2"/>
      </rPr>
      <t>If the answer is YES,</t>
    </r>
    <r>
      <rPr>
        <i/>
        <sz val="9"/>
        <rFont val="Tahoma"/>
        <family val="2"/>
      </rPr>
      <t xml:space="preserve"> go to question 10
</t>
    </r>
    <r>
      <rPr>
        <b/>
        <i/>
        <sz val="9"/>
        <rFont val="Tahoma"/>
        <family val="2"/>
      </rPr>
      <t>If the answer is NO,</t>
    </r>
    <r>
      <rPr>
        <i/>
        <sz val="9"/>
        <rFont val="Tahoma"/>
        <family val="2"/>
      </rPr>
      <t xml:space="preserve"> go to question 14</t>
    </r>
  </si>
  <si>
    <t>4.5</t>
  </si>
  <si>
    <r>
      <t xml:space="preserve">2. Have you controlled some expenditure items claimed under this Budget Line in the framework of this on-the-spot administrative check?
</t>
    </r>
    <r>
      <rPr>
        <b/>
        <sz val="9"/>
        <rFont val="Tahoma"/>
        <family val="2"/>
      </rPr>
      <t>If the answer is YES</t>
    </r>
    <r>
      <rPr>
        <sz val="9"/>
        <rFont val="Tahoma"/>
        <family val="2"/>
      </rPr>
      <t xml:space="preserve">, go to question 3
</t>
    </r>
    <r>
      <rPr>
        <b/>
        <sz val="9"/>
        <color rgb="FFFF0000"/>
        <rFont val="Tahoma"/>
        <family val="2"/>
      </rPr>
      <t>If the answer is NO</t>
    </r>
    <r>
      <rPr>
        <sz val="9"/>
        <color rgb="FFFF0000"/>
        <rFont val="Tahoma"/>
        <family val="2"/>
      </rPr>
      <t>, please justify your answer in the “comments” box and go to Section 5</t>
    </r>
  </si>
  <si>
    <r>
      <t xml:space="preserve">3. For each controlled expenditure item, is all </t>
    </r>
    <r>
      <rPr>
        <b/>
        <sz val="9"/>
        <rFont val="Tahoma"/>
        <family val="2"/>
      </rPr>
      <t>ORIGINAL</t>
    </r>
    <r>
      <rPr>
        <sz val="9"/>
        <rFont val="Tahoma"/>
        <family val="2"/>
      </rPr>
      <t xml:space="preserve"> documentation supporting the compliance with European, national and internal procurement rules available?
</t>
    </r>
    <r>
      <rPr>
        <b/>
        <sz val="9"/>
        <rFont val="Tahoma"/>
        <family val="2"/>
      </rPr>
      <t>If the answer is YES</t>
    </r>
    <r>
      <rPr>
        <sz val="9"/>
        <rFont val="Tahoma"/>
        <family val="2"/>
      </rPr>
      <t xml:space="preserve">, go to question 4
</t>
    </r>
    <r>
      <rPr>
        <b/>
        <sz val="9"/>
        <color rgb="FFFF0000"/>
        <rFont val="Tahoma"/>
        <family val="2"/>
      </rPr>
      <t>If the answer is NO</t>
    </r>
    <r>
      <rPr>
        <sz val="9"/>
        <color rgb="FFFF0000"/>
        <rFont val="Tahoma"/>
        <family val="2"/>
      </rPr>
      <t>, please justify your answer in the “comments” box and go to question 4</t>
    </r>
  </si>
  <si>
    <r>
      <t xml:space="preserve">10. In the framework of this on-the-spot control, have you detected any irregular expenditure among the costs claimed under this budget line?
</t>
    </r>
    <r>
      <rPr>
        <b/>
        <sz val="9"/>
        <color rgb="FFFF0000"/>
        <rFont val="Tahoma"/>
        <family val="2"/>
      </rPr>
      <t>If the answer is YES</t>
    </r>
    <r>
      <rPr>
        <sz val="9"/>
        <color rgb="FFFF0000"/>
        <rFont val="Tahoma"/>
        <family val="2"/>
      </rPr>
      <t>, please justify your answer in the "comments" box and go to Section 5</t>
    </r>
    <r>
      <rPr>
        <sz val="9"/>
        <rFont val="Tahoma"/>
        <family val="2"/>
      </rPr>
      <t xml:space="preserve">
</t>
    </r>
    <r>
      <rPr>
        <b/>
        <sz val="9"/>
        <rFont val="Tahoma"/>
        <family val="2"/>
      </rPr>
      <t>If the answer is NO</t>
    </r>
    <r>
      <rPr>
        <sz val="9"/>
        <rFont val="Tahoma"/>
        <family val="2"/>
      </rPr>
      <t>, go to Section 5</t>
    </r>
  </si>
  <si>
    <r>
      <t xml:space="preserve">4. Has each controlled expenditure item been supported by an </t>
    </r>
    <r>
      <rPr>
        <b/>
        <sz val="9"/>
        <rFont val="Tahoma"/>
        <family val="2"/>
      </rPr>
      <t>ORIGINAL</t>
    </r>
    <r>
      <rPr>
        <sz val="9"/>
        <rFont val="Tahoma"/>
        <family val="2"/>
      </rPr>
      <t xml:space="preserve"> invoice or an accounting document of equivalent probative value?
</t>
    </r>
    <r>
      <rPr>
        <b/>
        <sz val="9"/>
        <rFont val="Tahoma"/>
        <family val="2"/>
      </rPr>
      <t>If the answer is YES</t>
    </r>
    <r>
      <rPr>
        <sz val="9"/>
        <rFont val="Tahoma"/>
        <family val="2"/>
      </rPr>
      <t xml:space="preserve">, go to question 5
</t>
    </r>
    <r>
      <rPr>
        <b/>
        <sz val="9"/>
        <color rgb="FFFF0000"/>
        <rFont val="Tahoma"/>
        <family val="2"/>
      </rPr>
      <t>If the answer is NO</t>
    </r>
    <r>
      <rPr>
        <sz val="9"/>
        <color rgb="FFFF0000"/>
        <rFont val="Tahoma"/>
        <family val="2"/>
      </rPr>
      <t>, please justify your answer in the "comments" box and go to question 5</t>
    </r>
  </si>
  <si>
    <r>
      <t xml:space="preserve">5. Has each controlled expenditure item been supported by an </t>
    </r>
    <r>
      <rPr>
        <b/>
        <sz val="9"/>
        <rFont val="Tahoma"/>
        <family val="2"/>
      </rPr>
      <t>ORIGINAL</t>
    </r>
    <r>
      <rPr>
        <sz val="9"/>
        <rFont val="Tahoma"/>
        <family val="2"/>
      </rPr>
      <t xml:space="preserve"> payment proof (usually bank statement / bank transfer confirmation)?
</t>
    </r>
    <r>
      <rPr>
        <b/>
        <sz val="9"/>
        <rFont val="Tahoma"/>
        <family val="2"/>
      </rPr>
      <t>If the answer is YES</t>
    </r>
    <r>
      <rPr>
        <sz val="9"/>
        <rFont val="Tahoma"/>
        <family val="2"/>
      </rPr>
      <t xml:space="preserve">, go to question 6
</t>
    </r>
    <r>
      <rPr>
        <b/>
        <sz val="9"/>
        <color rgb="FFFF0000"/>
        <rFont val="Tahoma"/>
        <family val="2"/>
      </rPr>
      <t>If the answer is NO</t>
    </r>
    <r>
      <rPr>
        <sz val="9"/>
        <color rgb="FFFF0000"/>
        <rFont val="Tahoma"/>
        <family val="2"/>
      </rPr>
      <t>, please justify your answer in the "comments" box and go to question 6</t>
    </r>
  </si>
  <si>
    <r>
      <t xml:space="preserve">6. Is each controlled expenditure item supported by </t>
    </r>
    <r>
      <rPr>
        <b/>
        <sz val="9"/>
        <rFont val="Tahoma"/>
        <family val="2"/>
      </rPr>
      <t>ORIGINAL</t>
    </r>
    <r>
      <rPr>
        <sz val="9"/>
        <rFont val="Tahoma"/>
        <family val="2"/>
      </rPr>
      <t xml:space="preserve"> versions of all additional and complementary documents required by national or internal accounting rules (contracts, purchase orders, etc.)?
</t>
    </r>
    <r>
      <rPr>
        <b/>
        <sz val="9"/>
        <rFont val="Tahoma"/>
        <family val="2"/>
      </rPr>
      <t>If the answer is YES</t>
    </r>
    <r>
      <rPr>
        <sz val="9"/>
        <rFont val="Tahoma"/>
        <family val="2"/>
      </rPr>
      <t xml:space="preserve">, go to question 7
</t>
    </r>
    <r>
      <rPr>
        <b/>
        <sz val="9"/>
        <color rgb="FFFF0000"/>
        <rFont val="Tahoma"/>
        <family val="2"/>
      </rPr>
      <t>If the answer is NO</t>
    </r>
    <r>
      <rPr>
        <sz val="9"/>
        <color rgb="FFFF0000"/>
        <rFont val="Tahoma"/>
        <family val="2"/>
      </rPr>
      <t>, please justify your answer in the "comments" box and go to question 7</t>
    </r>
  </si>
  <si>
    <r>
      <t xml:space="preserve">9. For each controlled expenditure item declared as in-kind, is all </t>
    </r>
    <r>
      <rPr>
        <b/>
        <sz val="9"/>
        <rFont val="Tahoma"/>
        <family val="2"/>
      </rPr>
      <t>ORIGINAL</t>
    </r>
    <r>
      <rPr>
        <sz val="9"/>
        <rFont val="Tahoma"/>
        <family val="2"/>
      </rPr>
      <t xml:space="preserve"> supporting documentation justifying the value of the in-kind contribution available?
</t>
    </r>
    <r>
      <rPr>
        <b/>
        <sz val="9"/>
        <rFont val="Tahoma"/>
        <family val="2"/>
      </rPr>
      <t>If the answer is YES</t>
    </r>
    <r>
      <rPr>
        <sz val="9"/>
        <rFont val="Tahoma"/>
        <family val="2"/>
      </rPr>
      <t xml:space="preserve">, go to question 10
</t>
    </r>
    <r>
      <rPr>
        <b/>
        <sz val="9"/>
        <color rgb="FFFF0000"/>
        <rFont val="Tahoma"/>
        <family val="2"/>
      </rPr>
      <t>If the answer is NO</t>
    </r>
    <r>
      <rPr>
        <sz val="9"/>
        <color rgb="FFFF0000"/>
        <rFont val="Tahoma"/>
        <family val="2"/>
      </rPr>
      <t>, please justify your answer in the "comments" box and go to question 10</t>
    </r>
  </si>
  <si>
    <r>
      <t xml:space="preserve">11. Have you controlled some expenditure linked to in-kind contribution provided by external sources?
</t>
    </r>
    <r>
      <rPr>
        <b/>
        <i/>
        <sz val="9"/>
        <rFont val="Tahoma"/>
        <family val="2"/>
      </rPr>
      <t>If the answer is YES,</t>
    </r>
    <r>
      <rPr>
        <i/>
        <sz val="9"/>
        <rFont val="Tahoma"/>
        <family val="2"/>
      </rPr>
      <t xml:space="preserve"> go to question 12
</t>
    </r>
    <r>
      <rPr>
        <b/>
        <i/>
        <sz val="9"/>
        <color rgb="FFFF0000"/>
        <rFont val="Tahoma"/>
        <family val="2"/>
      </rPr>
      <t>If the answer is NO,</t>
    </r>
    <r>
      <rPr>
        <i/>
        <sz val="9"/>
        <color rgb="FFFF0000"/>
        <rFont val="Tahoma"/>
        <family val="2"/>
      </rPr>
      <t xml:space="preserve"> go to question 14</t>
    </r>
  </si>
  <si>
    <t>Budget Line 6: "Infrastructure and construction works":</t>
  </si>
  <si>
    <r>
      <t xml:space="preserve">9. Did you control some expenditure items declared as in-kind contribution in the framework of this on-the-spot check?
</t>
    </r>
    <r>
      <rPr>
        <b/>
        <i/>
        <sz val="9"/>
        <rFont val="Tahoma"/>
        <family val="2"/>
      </rPr>
      <t>If the answer is YES,</t>
    </r>
    <r>
      <rPr>
        <i/>
        <sz val="9"/>
        <rFont val="Tahoma"/>
        <family val="2"/>
      </rPr>
      <t xml:space="preserve"> go to question 10
</t>
    </r>
    <r>
      <rPr>
        <b/>
        <i/>
        <sz val="9"/>
        <color rgb="FFFF0000"/>
        <rFont val="Tahoma"/>
        <family val="2"/>
      </rPr>
      <t>If the answer is NO,</t>
    </r>
    <r>
      <rPr>
        <i/>
        <sz val="9"/>
        <color rgb="FFFF0000"/>
        <rFont val="Tahoma"/>
        <family val="2"/>
      </rPr>
      <t xml:space="preserve"> go to question 11</t>
    </r>
  </si>
  <si>
    <r>
      <t xml:space="preserve">8.  Was some in-kind contribution claimed under this budget line? 
</t>
    </r>
    <r>
      <rPr>
        <b/>
        <i/>
        <sz val="9"/>
        <rFont val="Tahoma"/>
        <family val="2"/>
      </rPr>
      <t>If the answer is YES</t>
    </r>
    <r>
      <rPr>
        <i/>
        <sz val="9"/>
        <rFont val="Tahoma"/>
        <family val="2"/>
      </rPr>
      <t xml:space="preserve">, go to question 9
</t>
    </r>
    <r>
      <rPr>
        <b/>
        <i/>
        <sz val="9"/>
        <color rgb="FFFF0000"/>
        <rFont val="Tahoma"/>
        <family val="2"/>
      </rPr>
      <t>If the answer is NO,</t>
    </r>
    <r>
      <rPr>
        <i/>
        <sz val="9"/>
        <color rgb="FFFF0000"/>
        <rFont val="Tahoma"/>
        <family val="2"/>
      </rPr>
      <t xml:space="preserve"> go to question 11</t>
    </r>
  </si>
  <si>
    <t>Perimeter of the on-the-spot check (applicable for option 3 only)</t>
  </si>
  <si>
    <r>
      <t xml:space="preserve">1. Has the controlled organisation claimed any cost in BL6 until now?
</t>
    </r>
    <r>
      <rPr>
        <b/>
        <sz val="9"/>
        <rFont val="Tahoma"/>
        <family val="2"/>
      </rPr>
      <t>If the answer is YES</t>
    </r>
    <r>
      <rPr>
        <sz val="9"/>
        <rFont val="Tahoma"/>
        <family val="2"/>
      </rPr>
      <t xml:space="preserve">, go to question 2
</t>
    </r>
    <r>
      <rPr>
        <b/>
        <sz val="9"/>
        <rFont val="Tahoma"/>
        <family val="2"/>
      </rPr>
      <t>If the answer is NO</t>
    </r>
    <r>
      <rPr>
        <sz val="9"/>
        <rFont val="Tahoma"/>
        <family val="2"/>
      </rPr>
      <t>, go to Section 5</t>
    </r>
  </si>
  <si>
    <r>
      <t xml:space="preserve">7. Was some in-kind contribution claimed under this Budget Line?
</t>
    </r>
    <r>
      <rPr>
        <b/>
        <sz val="9"/>
        <rFont val="Tahoma"/>
        <family val="2"/>
      </rPr>
      <t>If the answer is YES</t>
    </r>
    <r>
      <rPr>
        <sz val="9"/>
        <rFont val="Tahoma"/>
        <family val="2"/>
      </rPr>
      <t xml:space="preserve">, go to question 8
</t>
    </r>
    <r>
      <rPr>
        <b/>
        <sz val="9"/>
        <rFont val="Tahoma"/>
        <family val="2"/>
      </rPr>
      <t>If the answer is NO</t>
    </r>
    <r>
      <rPr>
        <sz val="9"/>
        <rFont val="Tahoma"/>
        <family val="2"/>
      </rPr>
      <t>, go to question 10</t>
    </r>
  </si>
  <si>
    <r>
      <t xml:space="preserve">8. Have you controlled some expenditure items declared as in-kind contribution in the framework of this on-the-spot check?
</t>
    </r>
    <r>
      <rPr>
        <b/>
        <sz val="9"/>
        <rFont val="Tahoma"/>
        <family val="2"/>
      </rPr>
      <t>If the answer is YES</t>
    </r>
    <r>
      <rPr>
        <sz val="9"/>
        <rFont val="Tahoma"/>
        <family val="2"/>
      </rPr>
      <t xml:space="preserve">, go to question 9
</t>
    </r>
    <r>
      <rPr>
        <b/>
        <sz val="9"/>
        <rFont val="Tahoma"/>
        <family val="2"/>
      </rPr>
      <t>If the answer is NO</t>
    </r>
    <r>
      <rPr>
        <sz val="9"/>
        <rFont val="Tahoma"/>
        <family val="2"/>
      </rPr>
      <t>, go to question 10</t>
    </r>
  </si>
  <si>
    <r>
      <t xml:space="preserve">2. Have you controlled some expenditure items claimed under this Budget Line in the framework of this on-the-spot administrative check?
</t>
    </r>
    <r>
      <rPr>
        <b/>
        <i/>
        <sz val="9"/>
        <rFont val="Tahoma"/>
        <family val="2"/>
      </rPr>
      <t xml:space="preserve">If the answer is YES, </t>
    </r>
    <r>
      <rPr>
        <i/>
        <sz val="9"/>
        <rFont val="Tahoma"/>
        <family val="2"/>
      </rPr>
      <t xml:space="preserve">go to question 3
</t>
    </r>
    <r>
      <rPr>
        <b/>
        <i/>
        <sz val="9"/>
        <color rgb="FFFF0000"/>
        <rFont val="Tahoma"/>
        <family val="2"/>
      </rPr>
      <t>If the answer is NO,</t>
    </r>
    <r>
      <rPr>
        <i/>
        <sz val="9"/>
        <color rgb="FFFF0000"/>
        <rFont val="Tahoma"/>
        <family val="2"/>
      </rPr>
      <t xml:space="preserve"> please justify your answer in the "comments" box and go to Section 4.2</t>
    </r>
  </si>
  <si>
    <r>
      <t xml:space="preserve">2. Have you controlled some expenditure items claimed under this Budget Line in the framework of this on-the-spot administrative check?
</t>
    </r>
    <r>
      <rPr>
        <b/>
        <i/>
        <sz val="9"/>
        <rFont val="Tahoma"/>
        <family val="2"/>
      </rPr>
      <t xml:space="preserve">If the answer is YES, </t>
    </r>
    <r>
      <rPr>
        <i/>
        <sz val="9"/>
        <rFont val="Tahoma"/>
        <family val="2"/>
      </rPr>
      <t xml:space="preserve">go to question 3
</t>
    </r>
    <r>
      <rPr>
        <b/>
        <i/>
        <sz val="9"/>
        <color rgb="FFFF0000"/>
        <rFont val="Tahoma"/>
        <family val="2"/>
      </rPr>
      <t>If the answer is NO</t>
    </r>
    <r>
      <rPr>
        <i/>
        <sz val="9"/>
        <color rgb="FFFF0000"/>
        <rFont val="Tahoma"/>
        <family val="2"/>
      </rPr>
      <t>, please justify your answer in the "comments" box and go to Section 4.3</t>
    </r>
  </si>
  <si>
    <r>
      <t xml:space="preserve">2. Have you controlled some expenditure items claimed under this Budget Line in the framework of this on-the-spot administrative check?
</t>
    </r>
    <r>
      <rPr>
        <b/>
        <i/>
        <sz val="9"/>
        <rFont val="Tahoma"/>
        <family val="2"/>
      </rPr>
      <t xml:space="preserve">If the answer is YES, </t>
    </r>
    <r>
      <rPr>
        <i/>
        <sz val="9"/>
        <rFont val="Tahoma"/>
        <family val="2"/>
      </rPr>
      <t>go to question 3</t>
    </r>
    <r>
      <rPr>
        <i/>
        <sz val="9"/>
        <color rgb="FFFF0000"/>
        <rFont val="Tahoma"/>
        <family val="2"/>
      </rPr>
      <t xml:space="preserve">
</t>
    </r>
    <r>
      <rPr>
        <b/>
        <i/>
        <sz val="9"/>
        <color rgb="FFFF0000"/>
        <rFont val="Tahoma"/>
        <family val="2"/>
      </rPr>
      <t>If the answer is NO</t>
    </r>
    <r>
      <rPr>
        <i/>
        <sz val="9"/>
        <color rgb="FFFF0000"/>
        <rFont val="Tahoma"/>
        <family val="2"/>
      </rPr>
      <t>, please justify your answer in the "comments" box and go to Section 4.4</t>
    </r>
  </si>
  <si>
    <r>
      <t xml:space="preserve">2. Have you controlled some expenditure items claimed under this Budget Line in the framework of this on-the-spot administrative check?
</t>
    </r>
    <r>
      <rPr>
        <b/>
        <i/>
        <sz val="9"/>
        <rFont val="Tahoma"/>
        <family val="2"/>
      </rPr>
      <t xml:space="preserve">If the answer is YES, </t>
    </r>
    <r>
      <rPr>
        <i/>
        <sz val="9"/>
        <rFont val="Tahoma"/>
        <family val="2"/>
      </rPr>
      <t xml:space="preserve">go to question 3
</t>
    </r>
    <r>
      <rPr>
        <b/>
        <i/>
        <sz val="9"/>
        <color rgb="FFFF0000"/>
        <rFont val="Tahoma"/>
        <family val="2"/>
      </rPr>
      <t>If the answer is NO</t>
    </r>
    <r>
      <rPr>
        <i/>
        <sz val="9"/>
        <color rgb="FFFF0000"/>
        <rFont val="Tahoma"/>
        <family val="2"/>
      </rPr>
      <t>, please justify your answer in the "comments" box and go to Section 4.5</t>
    </r>
  </si>
  <si>
    <r>
      <t xml:space="preserve">14. </t>
    </r>
    <r>
      <rPr>
        <u/>
        <sz val="9"/>
        <rFont val="Tahoma"/>
        <family val="2"/>
      </rPr>
      <t>In the framework of this on-the-spot control,</t>
    </r>
    <r>
      <rPr>
        <sz val="9"/>
        <rFont val="Tahoma"/>
        <family val="2"/>
      </rPr>
      <t xml:space="preserve"> have you detected any irregular expenditure among the costs claimed by the controlled organisation under this budget line?
</t>
    </r>
    <r>
      <rPr>
        <b/>
        <i/>
        <sz val="9"/>
        <color indexed="10"/>
        <rFont val="Tahoma"/>
        <family val="2"/>
      </rPr>
      <t>If the answer is YES,</t>
    </r>
    <r>
      <rPr>
        <i/>
        <sz val="9"/>
        <color indexed="10"/>
        <rFont val="Tahoma"/>
        <family val="2"/>
      </rPr>
      <t xml:space="preserve">please justify your answer in the "comments" box and go to Section 4.5
</t>
    </r>
    <r>
      <rPr>
        <b/>
        <i/>
        <sz val="9"/>
        <rFont val="Tahoma"/>
        <family val="2"/>
      </rPr>
      <t>If the answer is NO,</t>
    </r>
    <r>
      <rPr>
        <i/>
        <sz val="9"/>
        <rFont val="Tahoma"/>
        <family val="2"/>
      </rPr>
      <t xml:space="preserve"> go to Section 4.5</t>
    </r>
  </si>
  <si>
    <r>
      <t xml:space="preserve">1. Has the controlled organisation claimed any cost in BL5 until now?
</t>
    </r>
    <r>
      <rPr>
        <b/>
        <i/>
        <sz val="9"/>
        <rFont val="Tahoma"/>
        <family val="2"/>
      </rPr>
      <t>If the answer is YES,</t>
    </r>
    <r>
      <rPr>
        <i/>
        <sz val="9"/>
        <rFont val="Tahoma"/>
        <family val="2"/>
      </rPr>
      <t xml:space="preserve"> go to question 2
</t>
    </r>
    <r>
      <rPr>
        <b/>
        <i/>
        <sz val="9"/>
        <rFont val="Tahoma"/>
        <family val="2"/>
      </rPr>
      <t>If the answer is NO</t>
    </r>
    <r>
      <rPr>
        <i/>
        <sz val="9"/>
        <rFont val="Tahoma"/>
        <family val="2"/>
      </rPr>
      <t>, go to Section 4.5</t>
    </r>
  </si>
  <si>
    <t>Consumption rate</t>
  </si>
  <si>
    <t>Perimeter of the on-the-spot check (applicable for options 1 and 2 only)</t>
  </si>
  <si>
    <t>Financial claim concerned
4S01-043_PP02_03</t>
  </si>
  <si>
    <r>
      <t xml:space="preserve">Financial claim concerned
</t>
    </r>
    <r>
      <rPr>
        <i/>
        <sz val="8"/>
        <rFont val="Tahoma"/>
        <family val="2"/>
      </rPr>
      <t>4S01-043_PP02_03</t>
    </r>
  </si>
  <si>
    <r>
      <t xml:space="preserve">The First Level Controller is required to fill in this checklist in the framework of the on-the-spot administrative check.
</t>
    </r>
    <r>
      <rPr>
        <b/>
        <sz val="10"/>
        <color indexed="10"/>
        <rFont val="Tahoma"/>
        <family val="2"/>
      </rPr>
      <t>The FLC shall shall answer the questions by using "YES" or "NO" only</t>
    </r>
    <r>
      <rPr>
        <b/>
        <sz val="10"/>
        <rFont val="Tahoma"/>
        <family val="2"/>
      </rPr>
      <t xml:space="preserve"> </t>
    </r>
    <r>
      <rPr>
        <b/>
        <i/>
        <sz val="10"/>
        <color indexed="10"/>
        <rFont val="Tahoma"/>
        <family val="2"/>
      </rPr>
      <t>(no N/A will be accepted)</t>
    </r>
    <r>
      <rPr>
        <b/>
        <sz val="10"/>
        <rFont val="Tahoma"/>
        <family val="2"/>
      </rPr>
      <t>.
The on-the-spot administrative check is a completion of the administrative first level control at the premises of the controlled organisation. It should mainly focus on the elements that could not be fully checked during the control of the financial claims.
This checklist is a tool to guide the First Level Controller along the control procedure and to provide the Programme Authorities with sufficient information about the administrative control done on-the-spot. 
This checklist is not an exhaustive tool. Therefore, the First Level Controller shall also note down all potential mistakes and irregularities concerning those fields that are not covered by the checklist.
The JS strongly invites the controller to use the "comments" section next to each question of the checklist to provide full information about the control done.</t>
    </r>
  </si>
  <si>
    <t>20% flat rate of direct cost</t>
  </si>
  <si>
    <t>Real cost basis</t>
  </si>
  <si>
    <t>Staff Costs</t>
  </si>
  <si>
    <t>Select the staff costs methodology indicated in the application form by the controlled organisation</t>
  </si>
  <si>
    <t>Cash</t>
  </si>
  <si>
    <t>Cash / In-kind</t>
  </si>
  <si>
    <t>In-kind</t>
  </si>
  <si>
    <t>Cash or In-Kind</t>
  </si>
  <si>
    <r>
      <t xml:space="preserve">Financial claim concerned
(e.g: </t>
    </r>
    <r>
      <rPr>
        <b/>
        <i/>
        <sz val="8"/>
        <rFont val="Tahoma"/>
        <family val="2"/>
      </rPr>
      <t>4S01-043_PP02_03)</t>
    </r>
  </si>
  <si>
    <t>1.0</t>
  </si>
  <si>
    <t>Final</t>
  </si>
  <si>
    <t>Securisation R55 et R56</t>
  </si>
  <si>
    <t>Versioning:</t>
  </si>
  <si>
    <t>Work Package</t>
  </si>
  <si>
    <t>WP1</t>
  </si>
  <si>
    <t>WP2</t>
  </si>
  <si>
    <t>WP3</t>
  </si>
  <si>
    <t>WP4</t>
  </si>
  <si>
    <t>WP5</t>
  </si>
  <si>
    <t>WP6</t>
  </si>
  <si>
    <t>WP7</t>
  </si>
  <si>
    <t>WP8</t>
  </si>
  <si>
    <t>WP9</t>
  </si>
  <si>
    <t>WP10</t>
  </si>
  <si>
    <t>Convertion</t>
  </si>
  <si>
    <t>Irrégularité par WP/BL</t>
  </si>
  <si>
    <t>1.3</t>
  </si>
  <si>
    <t>Nb line BL1 dans "List of irregular expenditure per Budget Line" + autoriser les montants négatif dans "List of irregular expenditure per Budget Line"</t>
  </si>
  <si>
    <r>
      <t>Please list all findings and irregularities</t>
    </r>
    <r>
      <rPr>
        <sz val="9"/>
        <color indexed="10"/>
        <rFont val="Tahoma"/>
        <family val="2"/>
      </rPr>
      <t xml:space="preserve"> still existing AFTER THE CONTRADICTORY PHASE</t>
    </r>
    <r>
      <rPr>
        <sz val="9"/>
        <rFont val="Tahoma"/>
        <family val="2"/>
      </rPr>
      <t xml:space="preserve"> (for instance findings related to the original supporting documents checked on the spot, to the partner's accounting system, to the compliance with audit trail requirements, to the archiving system, to the application of public procurement rules, etc.). 
</t>
    </r>
    <r>
      <rPr>
        <b/>
        <sz val="9"/>
        <color rgb="FFFF0000"/>
        <rFont val="Tahoma"/>
        <family val="2"/>
      </rPr>
      <t xml:space="preserve">Please do not implement any correction of irregular expenditure in EEP at this stage. The JS will come back to you after receipt of the completed checklist with further guidance. </t>
    </r>
    <r>
      <rPr>
        <sz val="9"/>
        <rFont val="Tahoma"/>
        <family val="2"/>
      </rPr>
      <t xml:space="preserve"> </t>
    </r>
  </si>
  <si>
    <t>OPTION 2: the control is carried out on a 100% check of one specific financial claim already reimbursed by the Programme</t>
  </si>
  <si>
    <t>OPTION 3: the control is carried out on a sample basis on expenditure claimed in several financial claims already reimbursed by the Programme</t>
  </si>
  <si>
    <t>1.4</t>
  </si>
  <si>
    <t>Change in the description of the option (Implemented control methodology)</t>
  </si>
  <si>
    <t xml:space="preserve">OPTION 1: the control is carried out on a 100% check of the total expenditure claimed and reimbursed by the Programme up to now </t>
  </si>
  <si>
    <r>
      <rPr>
        <u/>
        <sz val="9"/>
        <rFont val="Tahoma"/>
        <family val="2"/>
      </rPr>
      <t>Definitions of the required information:</t>
    </r>
    <r>
      <rPr>
        <sz val="9"/>
        <rFont val="Tahoma"/>
        <family val="2"/>
      </rPr>
      <t xml:space="preserve">
(1) </t>
    </r>
    <r>
      <rPr>
        <b/>
        <sz val="9"/>
        <rFont val="Tahoma"/>
        <family val="2"/>
      </rPr>
      <t>"Approved Budget"</t>
    </r>
    <r>
      <rPr>
        <sz val="9"/>
        <rFont val="Tahoma"/>
        <family val="2"/>
      </rPr>
      <t xml:space="preserve"> is the budget, </t>
    </r>
    <r>
      <rPr>
        <b/>
        <sz val="9"/>
        <color rgb="FFFF0000"/>
        <rFont val="Tahoma"/>
        <family val="2"/>
      </rPr>
      <t>including preparation costs</t>
    </r>
    <r>
      <rPr>
        <sz val="9"/>
        <rFont val="Tahoma"/>
        <family val="2"/>
      </rPr>
      <t xml:space="preserve">, per budget-line of the controlled organisation (Project Partner or Lead Partner) as indicated in the last approved version of the Application Form. 
(2) </t>
    </r>
    <r>
      <rPr>
        <b/>
        <sz val="9"/>
        <rFont val="Tahoma"/>
        <family val="2"/>
      </rPr>
      <t>"Cumulative Expenditure"</t>
    </r>
    <r>
      <rPr>
        <sz val="9"/>
        <rFont val="Tahoma"/>
        <family val="2"/>
      </rPr>
      <t xml:space="preserve"> is the total expenditure </t>
    </r>
    <r>
      <rPr>
        <b/>
        <sz val="9"/>
        <color rgb="FFFF0000"/>
        <rFont val="Tahoma"/>
        <family val="2"/>
      </rPr>
      <t>including preparation costs</t>
    </r>
    <r>
      <rPr>
        <sz val="9"/>
        <rFont val="Tahoma"/>
        <family val="2"/>
      </rPr>
      <t xml:space="preserve"> that has been claimed by the audited organisation, validated by the First Level Controller and accepted by the Certifying Authority from the beginning of the project until the date of the on-the-spot check.</t>
    </r>
    <r>
      <rPr>
        <b/>
        <sz val="9"/>
        <rFont val="Tahoma"/>
        <family val="2"/>
      </rPr>
      <t xml:space="preserve"> </t>
    </r>
    <r>
      <rPr>
        <b/>
        <sz val="9"/>
        <color rgb="FFFF0000"/>
        <rFont val="Tahoma"/>
        <family val="2"/>
      </rPr>
      <t>Expenditure related to claims submitted but not yet reimbursed by the Programme shall not be included here.</t>
    </r>
    <r>
      <rPr>
        <sz val="9"/>
        <rFont val="Tahoma"/>
        <family val="2"/>
      </rPr>
      <t xml:space="preserve">
(3) </t>
    </r>
    <r>
      <rPr>
        <b/>
        <sz val="9"/>
        <rFont val="Tahoma"/>
        <family val="2"/>
      </rPr>
      <t>"Amount of Expenditure Checked"</t>
    </r>
    <r>
      <rPr>
        <sz val="9"/>
        <rFont val="Tahoma"/>
        <family val="2"/>
      </rPr>
      <t xml:space="preserve"> is the total amount of expenditure verified by the First Level Controller during the on-the-spot check. </t>
    </r>
    <r>
      <rPr>
        <b/>
        <sz val="9"/>
        <color rgb="FFFF0000"/>
        <rFont val="Tahoma"/>
        <family val="2"/>
      </rPr>
      <t xml:space="preserve">The expenditure checked shall only consist of expenditure already claimed </t>
    </r>
    <r>
      <rPr>
        <b/>
        <u/>
        <sz val="9"/>
        <color rgb="FFFF0000"/>
        <rFont val="Tahoma"/>
        <family val="2"/>
      </rPr>
      <t>and</t>
    </r>
    <r>
      <rPr>
        <b/>
        <sz val="9"/>
        <color rgb="FFFF0000"/>
        <rFont val="Tahoma"/>
        <family val="2"/>
      </rPr>
      <t xml:space="preserve"> reimbursed by the Programme. </t>
    </r>
  </si>
  <si>
    <r>
      <rPr>
        <u/>
        <sz val="9"/>
        <rFont val="Tahoma"/>
        <family val="2"/>
      </rPr>
      <t>Definitions of the required information:</t>
    </r>
    <r>
      <rPr>
        <sz val="9"/>
        <rFont val="Tahoma"/>
        <family val="2"/>
      </rPr>
      <t xml:space="preserve">
(1) </t>
    </r>
    <r>
      <rPr>
        <b/>
        <sz val="9"/>
        <rFont val="Tahoma"/>
        <family val="2"/>
      </rPr>
      <t>"Approved Budget"</t>
    </r>
    <r>
      <rPr>
        <sz val="9"/>
        <rFont val="Tahoma"/>
        <family val="2"/>
      </rPr>
      <t xml:space="preserve"> is the budget, </t>
    </r>
    <r>
      <rPr>
        <b/>
        <sz val="9"/>
        <color rgb="FFFF0000"/>
        <rFont val="Tahoma"/>
        <family val="2"/>
      </rPr>
      <t>including preparation costs</t>
    </r>
    <r>
      <rPr>
        <sz val="9"/>
        <rFont val="Tahoma"/>
        <family val="2"/>
      </rPr>
      <t xml:space="preserve">, per budget-line of the controlled organisation (Project Partner or Lead Partner) as indicated in the last approved version of the Application Form.
(2) </t>
    </r>
    <r>
      <rPr>
        <b/>
        <sz val="9"/>
        <rFont val="Tahoma"/>
        <family val="2"/>
      </rPr>
      <t>"Cumulative Expenditure"</t>
    </r>
    <r>
      <rPr>
        <sz val="9"/>
        <rFont val="Tahoma"/>
        <family val="2"/>
      </rPr>
      <t xml:space="preserve"> is the total expenditure </t>
    </r>
    <r>
      <rPr>
        <b/>
        <sz val="9"/>
        <color rgb="FFFF0000"/>
        <rFont val="Tahoma"/>
        <family val="2"/>
      </rPr>
      <t xml:space="preserve">including preparation costs </t>
    </r>
    <r>
      <rPr>
        <sz val="9"/>
        <rFont val="Tahoma"/>
        <family val="2"/>
      </rPr>
      <t xml:space="preserve">that has been claimed by the audited organisation, validated by the First Level Controller and accepted by the Certifying Authority from the beginning of the project until the date of the on-the-spot check. </t>
    </r>
    <r>
      <rPr>
        <b/>
        <sz val="9"/>
        <color rgb="FFFF0000"/>
        <rFont val="Tahoma"/>
        <family val="2"/>
      </rPr>
      <t>Expenditure related to claims submitted but not yet reimbursed by the Programme shall not be included here.</t>
    </r>
    <r>
      <rPr>
        <sz val="9"/>
        <rFont val="Tahoma"/>
        <family val="2"/>
      </rPr>
      <t xml:space="preserve">
(3) </t>
    </r>
    <r>
      <rPr>
        <b/>
        <sz val="9"/>
        <rFont val="Tahoma"/>
        <family val="2"/>
      </rPr>
      <t>"Amount of Expenditure Checked"</t>
    </r>
    <r>
      <rPr>
        <sz val="9"/>
        <rFont val="Tahoma"/>
        <family val="2"/>
      </rPr>
      <t xml:space="preserve"> is the total amount of expenditure verified by the First Level Controller during the on-the-spot check. </t>
    </r>
    <r>
      <rPr>
        <b/>
        <sz val="9"/>
        <color rgb="FFFF0000"/>
        <rFont val="Tahoma"/>
        <family val="2"/>
      </rPr>
      <t xml:space="preserve">The expenditure checked shall only consist of expenditure already claimed </t>
    </r>
    <r>
      <rPr>
        <b/>
        <u/>
        <sz val="9"/>
        <color rgb="FFFF0000"/>
        <rFont val="Tahoma"/>
        <family val="2"/>
      </rPr>
      <t>and</t>
    </r>
    <r>
      <rPr>
        <b/>
        <sz val="9"/>
        <color rgb="FFFF0000"/>
        <rFont val="Tahoma"/>
        <family val="2"/>
      </rPr>
      <t xml:space="preserve"> reimbursed by the Programme. </t>
    </r>
  </si>
  <si>
    <r>
      <t xml:space="preserve">Please describe how you established the sampling methodology and why you defined such a control scope. Please ensure that the control perimeter is sufficiently representative in comparison to the amount of cumulative expenditure already claimed by the controlled organisation </t>
    </r>
    <r>
      <rPr>
        <u/>
        <sz val="10"/>
        <rFont val="Arial"/>
        <family val="2"/>
      </rPr>
      <t xml:space="preserve">and </t>
    </r>
    <r>
      <rPr>
        <sz val="10"/>
        <rFont val="Arial"/>
        <family val="2"/>
      </rPr>
      <t>reimbursed by the Programme.</t>
    </r>
  </si>
  <si>
    <t>1.5</t>
  </si>
  <si>
    <t>Change in the conditionnal formatting to set it back to normal from L69 on</t>
  </si>
  <si>
    <t>1.6</t>
  </si>
  <si>
    <t>Change the formula in J373, J383, J397, J414, W366, W374, W384, W398, W415 following the change 1.4</t>
  </si>
  <si>
    <t>1.7</t>
  </si>
  <si>
    <t>Conditionnal formatting $A$109:$V$120 and $A$54:$V$65: due to the change in the name of the Option 3</t>
  </si>
  <si>
    <r>
      <t xml:space="preserve">1. Has the controlled organisation </t>
    </r>
    <r>
      <rPr>
        <u/>
        <sz val="9"/>
        <rFont val="Tahoma"/>
        <family val="2"/>
      </rPr>
      <t>indicated</t>
    </r>
    <r>
      <rPr>
        <sz val="9"/>
        <rFont val="Tahoma"/>
        <family val="2"/>
      </rPr>
      <t xml:space="preserve"> some </t>
    </r>
    <r>
      <rPr>
        <b/>
        <sz val="9"/>
        <rFont val="Tahoma"/>
        <family val="2"/>
      </rPr>
      <t>external</t>
    </r>
    <r>
      <rPr>
        <sz val="9"/>
        <rFont val="Tahoma"/>
        <family val="2"/>
      </rPr>
      <t xml:space="preserve"> match-funding source(s) in the last approved version of the Application Form?
</t>
    </r>
    <r>
      <rPr>
        <b/>
        <sz val="9"/>
        <rFont val="Tahoma"/>
        <family val="2"/>
      </rPr>
      <t>If the answer is YES</t>
    </r>
    <r>
      <rPr>
        <sz val="9"/>
        <rFont val="Tahoma"/>
        <family val="2"/>
      </rPr>
      <t xml:space="preserve">, go to question 2
</t>
    </r>
    <r>
      <rPr>
        <b/>
        <sz val="9"/>
        <color rgb="FFFF0000"/>
        <rFont val="Tahoma"/>
        <family val="2"/>
      </rPr>
      <t>If the answer is NO</t>
    </r>
    <r>
      <rPr>
        <sz val="9"/>
        <color rgb="FFFF0000"/>
        <rFont val="Tahoma"/>
        <family val="2"/>
      </rPr>
      <t>, go to question 2</t>
    </r>
  </si>
  <si>
    <t>1.8</t>
  </si>
  <si>
    <t>Conditionnal formatting $J$297:$V$304 et circuit de remplissage (question 2 au lieu de section 2): cela à cause d'un cas de Match-funding jamais rencontré précédement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</si>
</sst>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40" x14ac:knownFonts="1">
    <font>
      <sz val="10"/>
      <name val="Arial"/>
    </font>
    <font>
      <sz val="10"/>
      <name val="Arial"/>
      <family val="2"/>
    </font>
    <font>
      <sz val="10"/>
      <name val="Tahoma"/>
      <family val="2"/>
    </font>
    <font>
      <b/>
      <sz val="10"/>
      <name val="Tahoma"/>
      <family val="2"/>
    </font>
    <font>
      <b/>
      <sz val="12"/>
      <name val="Tahoma"/>
      <family val="2"/>
    </font>
    <font>
      <sz val="12"/>
      <name val="Tahoma"/>
      <family val="2"/>
    </font>
    <font>
      <sz val="9"/>
      <name val="Tahoma"/>
      <family val="2"/>
    </font>
    <font>
      <b/>
      <sz val="20"/>
      <color indexed="8"/>
      <name val="Tahoma"/>
      <family val="2"/>
    </font>
    <font>
      <b/>
      <sz val="9"/>
      <name val="Tahoma"/>
      <family val="2"/>
    </font>
    <font>
      <i/>
      <sz val="9"/>
      <name val="Tahoma"/>
      <family val="2"/>
    </font>
    <font>
      <sz val="8"/>
      <name val="Tahoma"/>
      <family val="2"/>
    </font>
    <font>
      <b/>
      <sz val="8"/>
      <name val="Tahoma"/>
      <family val="2"/>
    </font>
    <font>
      <u/>
      <sz val="9"/>
      <name val="Tahoma"/>
      <family val="2"/>
    </font>
    <font>
      <i/>
      <sz val="8"/>
      <name val="Tahoma"/>
      <family val="2"/>
    </font>
    <font>
      <i/>
      <sz val="9"/>
      <color indexed="10"/>
      <name val="Tahoma"/>
      <family val="2"/>
    </font>
    <font>
      <b/>
      <i/>
      <sz val="9"/>
      <color indexed="10"/>
      <name val="Tahoma"/>
      <family val="2"/>
    </font>
    <font>
      <b/>
      <sz val="11"/>
      <color indexed="9"/>
      <name val="Tahoma"/>
      <family val="2"/>
    </font>
    <font>
      <b/>
      <sz val="11"/>
      <color indexed="10"/>
      <name val="Tahoma"/>
      <family val="2"/>
    </font>
    <font>
      <b/>
      <sz val="10"/>
      <color indexed="10"/>
      <name val="Tahoma"/>
      <family val="2"/>
    </font>
    <font>
      <b/>
      <i/>
      <sz val="10"/>
      <color indexed="10"/>
      <name val="Tahoma"/>
      <family val="2"/>
    </font>
    <font>
      <sz val="11"/>
      <color theme="1"/>
      <name val="Calibri"/>
      <family val="2"/>
      <scheme val="minor"/>
    </font>
    <font>
      <b/>
      <sz val="11"/>
      <color theme="0"/>
      <name val="Tahoma"/>
      <family val="2"/>
    </font>
    <font>
      <b/>
      <sz val="10"/>
      <color theme="0"/>
      <name val="Tahoma"/>
      <family val="2"/>
    </font>
    <font>
      <sz val="10"/>
      <color theme="0"/>
      <name val="Tahoma"/>
      <family val="2"/>
    </font>
    <font>
      <i/>
      <sz val="9"/>
      <color rgb="FF00B0F0"/>
      <name val="Tahoma"/>
      <family val="2"/>
    </font>
    <font>
      <sz val="9"/>
      <color indexed="10"/>
      <name val="Tahoma"/>
      <family val="2"/>
    </font>
    <font>
      <sz val="20"/>
      <name val="Tahoma"/>
      <family val="2"/>
    </font>
    <font>
      <i/>
      <sz val="10"/>
      <color rgb="FF00B0F0"/>
      <name val="Tahoma"/>
      <family val="2"/>
    </font>
    <font>
      <b/>
      <sz val="10"/>
      <color rgb="FFFF0000"/>
      <name val="Tahoma"/>
      <family val="2"/>
    </font>
    <font>
      <b/>
      <sz val="11"/>
      <color rgb="FFFF0000"/>
      <name val="Tahoma"/>
      <family val="2"/>
    </font>
    <font>
      <b/>
      <i/>
      <sz val="9"/>
      <name val="Tahoma"/>
      <family val="2"/>
    </font>
    <font>
      <i/>
      <sz val="9"/>
      <color rgb="FFFF0000"/>
      <name val="Tahoma"/>
      <family val="2"/>
    </font>
    <font>
      <b/>
      <i/>
      <sz val="9"/>
      <color rgb="FFFF0000"/>
      <name val="Tahoma"/>
      <family val="2"/>
    </font>
    <font>
      <sz val="9"/>
      <color rgb="FFFF0000"/>
      <name val="Tahoma"/>
      <family val="2"/>
    </font>
    <font>
      <b/>
      <sz val="9"/>
      <color rgb="FFFF0000"/>
      <name val="Tahoma"/>
      <family val="2"/>
    </font>
    <font>
      <sz val="8"/>
      <color theme="0" tint="-0.34998626667073579"/>
      <name val="Tahoma"/>
      <family val="2"/>
    </font>
    <font>
      <b/>
      <i/>
      <sz val="8"/>
      <name val="Tahoma"/>
      <family val="2"/>
    </font>
    <font>
      <sz val="9"/>
      <color theme="0" tint="-0.14999847407452621"/>
      <name val="Tahoma"/>
      <family val="2"/>
    </font>
    <font>
      <b/>
      <u/>
      <sz val="9"/>
      <color rgb="FFFF0000"/>
      <name val="Tahoma"/>
      <family val="2"/>
    </font>
    <font>
      <u/>
      <sz val="10"/>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0" tint="-0.34998626667073579"/>
        <bgColor indexed="64"/>
      </patternFill>
    </fill>
  </fills>
  <borders count="68">
    <border>
      <left/>
      <right/>
      <top/>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bottom style="thin">
        <color indexed="64"/>
      </bottom>
      <diagonal/>
    </border>
    <border>
      <left/>
      <right style="hair">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s>
  <cellStyleXfs count="4">
    <xf numFmtId="0" fontId="0" fillId="0" borderId="0"/>
    <xf numFmtId="0" fontId="1" fillId="0" borderId="0"/>
    <xf numFmtId="0" fontId="1" fillId="0" borderId="0"/>
    <xf numFmtId="0" fontId="20" fillId="0" borderId="0"/>
  </cellStyleXfs>
  <cellXfs count="359">
    <xf numFmtId="0" fontId="0" fillId="0" borderId="0" xfId="0"/>
    <xf numFmtId="0" fontId="1" fillId="0" borderId="9" xfId="0" applyFont="1" applyBorder="1" applyAlignment="1">
      <alignment horizontal="center" vertical="center"/>
    </xf>
    <xf numFmtId="0" fontId="0" fillId="0" borderId="0" xfId="0" applyAlignment="1">
      <alignment vertical="center"/>
    </xf>
    <xf numFmtId="0" fontId="1" fillId="0" borderId="53" xfId="0" quotePrefix="1" applyFont="1" applyBorder="1" applyAlignment="1">
      <alignment vertical="center"/>
    </xf>
    <xf numFmtId="0" fontId="1" fillId="0" borderId="51" xfId="0" applyFont="1" applyBorder="1" applyAlignment="1">
      <alignment vertical="center"/>
    </xf>
    <xf numFmtId="0" fontId="1" fillId="0" borderId="52" xfId="0" applyFont="1" applyBorder="1" applyAlignment="1">
      <alignment vertical="center"/>
    </xf>
    <xf numFmtId="0" fontId="2" fillId="0" borderId="0" xfId="0" applyFont="1" applyFill="1" applyAlignment="1" applyProtection="1">
      <alignment vertical="center"/>
    </xf>
    <xf numFmtId="0" fontId="2" fillId="0" borderId="0" xfId="0" applyFont="1" applyFill="1" applyAlignment="1" applyProtection="1">
      <alignment vertical="center" wrapText="1"/>
    </xf>
    <xf numFmtId="0" fontId="5" fillId="0" borderId="0" xfId="0" applyFont="1" applyFill="1" applyAlignment="1" applyProtection="1">
      <alignment horizontal="left" vertical="center"/>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left" vertical="center" wrapText="1"/>
    </xf>
    <xf numFmtId="0" fontId="6" fillId="0" borderId="0" xfId="0" applyFont="1" applyFill="1" applyAlignment="1" applyProtection="1">
      <alignment vertical="center"/>
    </xf>
    <xf numFmtId="0" fontId="6" fillId="0" borderId="0" xfId="0" applyFont="1" applyFill="1" applyAlignment="1" applyProtection="1">
      <alignment vertical="center" wrapText="1"/>
    </xf>
    <xf numFmtId="0" fontId="21" fillId="4" borderId="3" xfId="0" applyFont="1" applyFill="1" applyBorder="1" applyAlignment="1" applyProtection="1">
      <alignment vertical="center"/>
    </xf>
    <xf numFmtId="0" fontId="21" fillId="4" borderId="4" xfId="0" applyFont="1" applyFill="1" applyBorder="1" applyAlignment="1" applyProtection="1">
      <alignment vertical="center"/>
    </xf>
    <xf numFmtId="0" fontId="22" fillId="4" borderId="4" xfId="0" applyFont="1" applyFill="1" applyBorder="1" applyAlignment="1" applyProtection="1">
      <alignment vertical="center"/>
    </xf>
    <xf numFmtId="0" fontId="23" fillId="4" borderId="4" xfId="0" applyFont="1" applyFill="1" applyBorder="1" applyAlignment="1" applyProtection="1">
      <alignment horizontal="center" vertical="center" wrapText="1"/>
    </xf>
    <xf numFmtId="0" fontId="23" fillId="4" borderId="5" xfId="0" applyFont="1" applyFill="1" applyBorder="1" applyAlignment="1" applyProtection="1">
      <alignment vertical="center"/>
    </xf>
    <xf numFmtId="0" fontId="6" fillId="0" borderId="6" xfId="0" applyFont="1" applyFill="1" applyBorder="1" applyAlignment="1" applyProtection="1">
      <alignment vertical="center"/>
    </xf>
    <xf numFmtId="0" fontId="6" fillId="0" borderId="1" xfId="0" applyFont="1" applyFill="1" applyBorder="1" applyAlignment="1" applyProtection="1">
      <alignment vertical="center"/>
    </xf>
    <xf numFmtId="0" fontId="6" fillId="0" borderId="0" xfId="0" applyFont="1" applyFill="1" applyAlignment="1" applyProtection="1">
      <alignment horizontal="left" vertical="center" wrapText="1"/>
    </xf>
    <xf numFmtId="0" fontId="6" fillId="0" borderId="0" xfId="0" applyFont="1" applyFill="1" applyAlignment="1" applyProtection="1">
      <alignment horizontal="left" vertical="center"/>
    </xf>
    <xf numFmtId="0" fontId="21" fillId="4" borderId="10" xfId="0" applyFont="1" applyFill="1" applyBorder="1" applyAlignment="1" applyProtection="1">
      <alignment vertical="center"/>
    </xf>
    <xf numFmtId="0" fontId="21" fillId="4" borderId="7" xfId="0" applyFont="1" applyFill="1" applyBorder="1" applyAlignment="1" applyProtection="1">
      <alignment vertical="center"/>
    </xf>
    <xf numFmtId="0" fontId="22" fillId="4" borderId="7" xfId="0" applyFont="1" applyFill="1" applyBorder="1" applyAlignment="1" applyProtection="1">
      <alignment vertical="center"/>
    </xf>
    <xf numFmtId="0" fontId="23" fillId="4" borderId="7" xfId="0" applyFont="1" applyFill="1" applyBorder="1" applyAlignment="1" applyProtection="1">
      <alignment horizontal="center" vertical="center" wrapText="1"/>
    </xf>
    <xf numFmtId="0" fontId="23" fillId="4" borderId="11" xfId="0" applyFont="1" applyFill="1" applyBorder="1" applyAlignment="1" applyProtection="1">
      <alignment vertical="center"/>
    </xf>
    <xf numFmtId="0" fontId="29" fillId="0" borderId="16" xfId="0" applyFont="1" applyFill="1" applyBorder="1" applyAlignment="1" applyProtection="1">
      <alignment vertical="center" wrapText="1"/>
    </xf>
    <xf numFmtId="0" fontId="28" fillId="0" borderId="16" xfId="0" applyFont="1" applyFill="1" applyBorder="1" applyAlignment="1" applyProtection="1">
      <alignment horizontal="center" vertical="center" wrapText="1"/>
    </xf>
    <xf numFmtId="0" fontId="11" fillId="3" borderId="1" xfId="0" applyFont="1" applyFill="1" applyBorder="1" applyAlignment="1" applyProtection="1">
      <alignment vertical="center" wrapText="1"/>
    </xf>
    <xf numFmtId="0" fontId="6" fillId="0" borderId="1" xfId="0" applyFont="1" applyBorder="1" applyAlignment="1" applyProtection="1">
      <alignment vertical="center"/>
    </xf>
    <xf numFmtId="0" fontId="11" fillId="3" borderId="0" xfId="0" applyFont="1" applyFill="1" applyBorder="1" applyAlignment="1" applyProtection="1">
      <alignment vertical="center" wrapText="1"/>
    </xf>
    <xf numFmtId="0" fontId="6" fillId="0" borderId="0" xfId="0" applyFont="1" applyAlignment="1" applyProtection="1">
      <alignment vertical="center"/>
    </xf>
    <xf numFmtId="0" fontId="13" fillId="3" borderId="4" xfId="0" applyFont="1" applyFill="1" applyBorder="1" applyAlignment="1" applyProtection="1">
      <alignment horizontal="center" vertical="center" wrapText="1"/>
    </xf>
    <xf numFmtId="0" fontId="2" fillId="0" borderId="0" xfId="0" applyFont="1" applyProtection="1"/>
    <xf numFmtId="0" fontId="2" fillId="0" borderId="0" xfId="0" applyFont="1" applyAlignment="1" applyProtection="1">
      <alignment wrapText="1"/>
    </xf>
    <xf numFmtId="0" fontId="2" fillId="0" borderId="0" xfId="0" applyFont="1" applyFill="1" applyProtection="1"/>
    <xf numFmtId="0" fontId="6" fillId="0" borderId="0" xfId="0" applyFont="1" applyFill="1" applyBorder="1" applyAlignment="1" applyProtection="1">
      <alignment horizontal="left" vertical="center" wrapText="1"/>
    </xf>
    <xf numFmtId="0" fontId="6" fillId="0" borderId="0" xfId="0" applyFont="1" applyFill="1" applyBorder="1" applyAlignment="1" applyProtection="1">
      <alignment horizontal="center" vertical="center" wrapText="1"/>
    </xf>
    <xf numFmtId="0" fontId="28" fillId="0" borderId="16" xfId="0" applyFont="1" applyFill="1" applyBorder="1" applyAlignment="1" applyProtection="1">
      <alignment vertical="center" wrapText="1"/>
    </xf>
    <xf numFmtId="0" fontId="2" fillId="2" borderId="0" xfId="0" applyFont="1" applyFill="1" applyAlignment="1" applyProtection="1">
      <alignment vertical="center"/>
    </xf>
    <xf numFmtId="0" fontId="5" fillId="2" borderId="0" xfId="0" applyFont="1" applyFill="1" applyAlignment="1" applyProtection="1">
      <alignment horizontal="justify" vertical="center"/>
    </xf>
    <xf numFmtId="0" fontId="5" fillId="2" borderId="0" xfId="0" applyFont="1" applyFill="1" applyAlignment="1" applyProtection="1">
      <alignment horizontal="left" vertical="center"/>
    </xf>
    <xf numFmtId="0" fontId="3" fillId="5" borderId="3" xfId="0" applyFont="1" applyFill="1" applyBorder="1" applyAlignment="1" applyProtection="1">
      <alignment horizontal="justify" vertical="center"/>
    </xf>
    <xf numFmtId="0" fontId="6" fillId="0" borderId="0" xfId="0" applyFont="1" applyFill="1" applyBorder="1" applyAlignment="1" applyProtection="1">
      <alignment vertical="center"/>
    </xf>
    <xf numFmtId="0" fontId="6" fillId="0" borderId="3"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3" fillId="5" borderId="10" xfId="0" applyFont="1" applyFill="1" applyBorder="1" applyAlignment="1" applyProtection="1">
      <alignment horizontal="justify" vertical="center"/>
    </xf>
    <xf numFmtId="0" fontId="6" fillId="0" borderId="0" xfId="0" applyFont="1" applyFill="1" applyBorder="1" applyAlignment="1" applyProtection="1">
      <alignment vertical="center" wrapText="1"/>
    </xf>
    <xf numFmtId="0" fontId="6" fillId="2" borderId="0" xfId="0" applyFont="1" applyFill="1" applyAlignment="1" applyProtection="1">
      <alignment vertical="center"/>
    </xf>
    <xf numFmtId="0" fontId="6" fillId="2" borderId="0" xfId="0" applyFont="1" applyFill="1" applyAlignment="1" applyProtection="1">
      <alignment horizontal="left" vertical="center"/>
    </xf>
    <xf numFmtId="0" fontId="6" fillId="0" borderId="56" xfId="0" applyFont="1" applyFill="1" applyBorder="1" applyAlignment="1" applyProtection="1">
      <alignment vertical="center" wrapText="1"/>
    </xf>
    <xf numFmtId="0" fontId="6" fillId="0" borderId="0" xfId="0" applyFont="1" applyFill="1" applyBorder="1" applyAlignment="1" applyProtection="1">
      <alignment horizontal="left" vertical="top" wrapText="1"/>
      <protection locked="0"/>
    </xf>
    <xf numFmtId="0" fontId="1" fillId="0" borderId="0" xfId="0" applyFont="1" applyAlignment="1">
      <alignment vertical="center"/>
    </xf>
    <xf numFmtId="14" fontId="0" fillId="0" borderId="0" xfId="0" applyNumberFormat="1" applyAlignment="1">
      <alignment vertical="center"/>
    </xf>
    <xf numFmtId="0" fontId="37" fillId="0" borderId="65" xfId="0" applyFont="1" applyFill="1" applyBorder="1" applyAlignment="1" applyProtection="1">
      <alignment vertical="center"/>
    </xf>
    <xf numFmtId="0" fontId="37" fillId="0" borderId="66" xfId="0" applyNumberFormat="1" applyFont="1" applyFill="1" applyBorder="1" applyAlignment="1" applyProtection="1">
      <alignment vertical="center"/>
    </xf>
    <xf numFmtId="0" fontId="37" fillId="0" borderId="54" xfId="0" applyFont="1" applyFill="1" applyBorder="1" applyAlignment="1" applyProtection="1">
      <alignment vertical="center"/>
    </xf>
    <xf numFmtId="0" fontId="37" fillId="0" borderId="67" xfId="0" applyNumberFormat="1" applyFont="1" applyFill="1" applyBorder="1" applyAlignment="1" applyProtection="1">
      <alignment vertical="center"/>
    </xf>
    <xf numFmtId="0" fontId="37" fillId="0" borderId="63" xfId="0" applyFont="1" applyFill="1" applyBorder="1" applyAlignment="1" applyProtection="1">
      <alignment vertical="center"/>
    </xf>
    <xf numFmtId="0" fontId="37" fillId="0" borderId="64" xfId="0" applyNumberFormat="1" applyFont="1" applyFill="1" applyBorder="1" applyAlignment="1" applyProtection="1">
      <alignment vertical="center"/>
    </xf>
    <xf numFmtId="0" fontId="29" fillId="0" borderId="17" xfId="0" applyFont="1" applyFill="1" applyBorder="1" applyAlignment="1" applyProtection="1">
      <alignment vertical="center" wrapText="1"/>
    </xf>
    <xf numFmtId="44" fontId="10" fillId="0" borderId="17" xfId="0" applyNumberFormat="1" applyFont="1" applyFill="1" applyBorder="1" applyAlignment="1" applyProtection="1">
      <alignment horizontal="center" vertical="center" wrapText="1"/>
      <protection locked="0"/>
    </xf>
    <xf numFmtId="0" fontId="10" fillId="0" borderId="17" xfId="0" applyNumberFormat="1" applyFont="1" applyFill="1" applyBorder="1" applyAlignment="1" applyProtection="1">
      <alignment horizontal="center" vertical="center" wrapText="1"/>
      <protection locked="0"/>
    </xf>
    <xf numFmtId="0" fontId="10" fillId="0" borderId="18" xfId="0" applyNumberFormat="1" applyFont="1" applyFill="1" applyBorder="1" applyAlignment="1" applyProtection="1">
      <alignment horizontal="center" vertical="center" wrapText="1"/>
      <protection locked="0"/>
    </xf>
    <xf numFmtId="0" fontId="6" fillId="6" borderId="16" xfId="0" applyFont="1" applyFill="1" applyBorder="1" applyAlignment="1" applyProtection="1">
      <alignment horizontal="center" vertical="center"/>
    </xf>
    <xf numFmtId="0" fontId="6" fillId="6" borderId="17"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10" fillId="6" borderId="45" xfId="0" applyFont="1" applyFill="1" applyBorder="1" applyAlignment="1" applyProtection="1">
      <alignment horizontal="center" vertical="center" wrapText="1"/>
    </xf>
    <xf numFmtId="0" fontId="10" fillId="6" borderId="46" xfId="0" applyFont="1" applyFill="1" applyBorder="1" applyAlignment="1" applyProtection="1">
      <alignment horizontal="center" vertical="center" wrapText="1"/>
    </xf>
    <xf numFmtId="0" fontId="10" fillId="6" borderId="47" xfId="0" applyFont="1" applyFill="1" applyBorder="1" applyAlignment="1" applyProtection="1">
      <alignment horizontal="center" vertical="center" wrapText="1"/>
    </xf>
    <xf numFmtId="44" fontId="10" fillId="6" borderId="45" xfId="0" applyNumberFormat="1" applyFont="1" applyFill="1" applyBorder="1" applyAlignment="1" applyProtection="1">
      <alignment horizontal="center" vertical="center" wrapText="1"/>
    </xf>
    <xf numFmtId="44" fontId="10" fillId="6" borderId="46" xfId="0" applyNumberFormat="1" applyFont="1" applyFill="1" applyBorder="1" applyAlignment="1" applyProtection="1">
      <alignment horizontal="center" vertical="center" wrapText="1"/>
    </xf>
    <xf numFmtId="44" fontId="10" fillId="6" borderId="47" xfId="0" applyNumberFormat="1" applyFont="1" applyFill="1" applyBorder="1" applyAlignment="1" applyProtection="1">
      <alignment horizontal="center" vertical="center" wrapText="1"/>
    </xf>
    <xf numFmtId="0" fontId="10" fillId="6" borderId="57" xfId="0" applyFont="1" applyFill="1" applyBorder="1" applyAlignment="1" applyProtection="1">
      <alignment horizontal="center" vertical="center" wrapText="1"/>
    </xf>
    <xf numFmtId="0" fontId="10" fillId="6" borderId="58" xfId="0" applyFont="1" applyFill="1" applyBorder="1" applyAlignment="1" applyProtection="1">
      <alignment horizontal="center" vertical="center" wrapText="1"/>
    </xf>
    <xf numFmtId="0" fontId="10" fillId="6" borderId="59" xfId="0" applyFont="1" applyFill="1" applyBorder="1" applyAlignment="1" applyProtection="1">
      <alignment horizontal="center" vertical="center" wrapText="1"/>
    </xf>
    <xf numFmtId="44" fontId="10" fillId="6" borderId="57" xfId="0" applyNumberFormat="1" applyFont="1" applyFill="1" applyBorder="1" applyAlignment="1" applyProtection="1">
      <alignment horizontal="center" vertical="center" wrapText="1"/>
    </xf>
    <xf numFmtId="44" fontId="10" fillId="6" borderId="58" xfId="0" applyNumberFormat="1" applyFont="1" applyFill="1" applyBorder="1" applyAlignment="1" applyProtection="1">
      <alignment horizontal="center" vertical="center" wrapText="1"/>
    </xf>
    <xf numFmtId="44" fontId="10" fillId="6" borderId="59" xfId="0" applyNumberFormat="1" applyFont="1" applyFill="1" applyBorder="1" applyAlignment="1" applyProtection="1">
      <alignment horizontal="center" vertical="center" wrapText="1"/>
    </xf>
    <xf numFmtId="0" fontId="10" fillId="6" borderId="34" xfId="0" applyFont="1" applyFill="1" applyBorder="1" applyAlignment="1" applyProtection="1">
      <alignment horizontal="center" vertical="center" wrapText="1"/>
    </xf>
    <xf numFmtId="0" fontId="10" fillId="6" borderId="32" xfId="0" applyFont="1" applyFill="1" applyBorder="1" applyAlignment="1" applyProtection="1">
      <alignment horizontal="center" vertical="center" wrapText="1"/>
    </xf>
    <xf numFmtId="0" fontId="10" fillId="6" borderId="33" xfId="0" applyFont="1" applyFill="1" applyBorder="1" applyAlignment="1" applyProtection="1">
      <alignment horizontal="center" vertical="center" wrapText="1"/>
    </xf>
    <xf numFmtId="44" fontId="10" fillId="6" borderId="34" xfId="0" applyNumberFormat="1" applyFont="1" applyFill="1" applyBorder="1" applyAlignment="1" applyProtection="1">
      <alignment horizontal="center" vertical="center" wrapText="1"/>
    </xf>
    <xf numFmtId="44" fontId="10" fillId="6" borderId="32" xfId="0" applyNumberFormat="1" applyFont="1" applyFill="1" applyBorder="1" applyAlignment="1" applyProtection="1">
      <alignment horizontal="center" vertical="center" wrapText="1"/>
    </xf>
    <xf numFmtId="44" fontId="10" fillId="6" borderId="33" xfId="0" applyNumberFormat="1" applyFont="1" applyFill="1" applyBorder="1" applyAlignment="1" applyProtection="1">
      <alignment horizontal="center" vertical="center" wrapText="1"/>
    </xf>
    <xf numFmtId="44" fontId="11" fillId="6" borderId="60" xfId="0" applyNumberFormat="1" applyFont="1" applyFill="1" applyBorder="1" applyAlignment="1" applyProtection="1">
      <alignment horizontal="center" vertical="center" wrapText="1"/>
    </xf>
    <xf numFmtId="44" fontId="11" fillId="6" borderId="61" xfId="0" applyNumberFormat="1" applyFont="1" applyFill="1" applyBorder="1" applyAlignment="1" applyProtection="1">
      <alignment horizontal="center" vertical="center" wrapText="1"/>
    </xf>
    <xf numFmtId="44" fontId="11" fillId="6" borderId="62" xfId="0" applyNumberFormat="1"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protection locked="0"/>
    </xf>
    <xf numFmtId="0" fontId="2" fillId="6" borderId="48" xfId="0" applyFont="1" applyFill="1" applyBorder="1" applyAlignment="1" applyProtection="1">
      <alignment horizontal="center" vertical="center" wrapText="1"/>
    </xf>
    <xf numFmtId="0" fontId="2" fillId="6" borderId="49" xfId="0" applyFont="1" applyFill="1" applyBorder="1" applyAlignment="1" applyProtection="1">
      <alignment horizontal="center" vertical="center" wrapText="1"/>
    </xf>
    <xf numFmtId="0" fontId="2" fillId="6" borderId="55" xfId="0" applyFont="1" applyFill="1" applyBorder="1" applyAlignment="1" applyProtection="1">
      <alignment horizontal="center" vertical="center" wrapText="1"/>
    </xf>
    <xf numFmtId="0" fontId="2" fillId="0" borderId="48" xfId="0" applyFont="1" applyFill="1" applyBorder="1" applyAlignment="1" applyProtection="1">
      <alignment horizontal="center" vertical="center" wrapText="1"/>
      <protection locked="0"/>
    </xf>
    <xf numFmtId="0" fontId="2" fillId="0" borderId="49" xfId="0" applyFont="1" applyFill="1" applyBorder="1" applyAlignment="1" applyProtection="1">
      <alignment horizontal="center" vertical="center" wrapText="1"/>
      <protection locked="0"/>
    </xf>
    <xf numFmtId="0" fontId="2" fillId="0" borderId="55"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3" fillId="6" borderId="22" xfId="0" applyFont="1" applyFill="1" applyBorder="1" applyAlignment="1" applyProtection="1">
      <alignment horizontal="center" vertical="center" wrapText="1"/>
    </xf>
    <xf numFmtId="0" fontId="3" fillId="6" borderId="23" xfId="0" applyFont="1" applyFill="1" applyBorder="1" applyAlignment="1" applyProtection="1">
      <alignment horizontal="center" vertical="center" wrapText="1"/>
    </xf>
    <xf numFmtId="0" fontId="3" fillId="6" borderId="24" xfId="0" applyFont="1" applyFill="1" applyBorder="1" applyAlignment="1" applyProtection="1">
      <alignment horizontal="center" vertical="center" wrapText="1"/>
    </xf>
    <xf numFmtId="0" fontId="11" fillId="6" borderId="3" xfId="0" applyFont="1" applyFill="1" applyBorder="1" applyAlignment="1" applyProtection="1">
      <alignment horizontal="center" vertical="center" wrapText="1"/>
    </xf>
    <xf numFmtId="0" fontId="11" fillId="6" borderId="4" xfId="0" applyFont="1" applyFill="1" applyBorder="1" applyAlignment="1" applyProtection="1">
      <alignment horizontal="center" vertical="center" wrapText="1"/>
    </xf>
    <xf numFmtId="0" fontId="11" fillId="6" borderId="30" xfId="0" applyFont="1" applyFill="1" applyBorder="1" applyAlignment="1" applyProtection="1">
      <alignment horizontal="center" vertical="center" wrapText="1"/>
    </xf>
    <xf numFmtId="0" fontId="6" fillId="6" borderId="13" xfId="0" applyFont="1" applyFill="1" applyBorder="1" applyAlignment="1" applyProtection="1">
      <alignment horizontal="center" vertical="center"/>
    </xf>
    <xf numFmtId="0" fontId="6" fillId="6" borderId="14" xfId="0" applyFont="1" applyFill="1" applyBorder="1" applyAlignment="1" applyProtection="1">
      <alignment horizontal="center" vertical="center"/>
    </xf>
    <xf numFmtId="0" fontId="10" fillId="6" borderId="22" xfId="0" applyFont="1" applyFill="1" applyBorder="1" applyAlignment="1" applyProtection="1">
      <alignment horizontal="left" vertical="center" wrapText="1" indent="1"/>
    </xf>
    <xf numFmtId="0" fontId="10" fillId="6" borderId="23" xfId="0" applyFont="1" applyFill="1" applyBorder="1" applyAlignment="1" applyProtection="1">
      <alignment horizontal="left" vertical="center" wrapText="1" indent="1"/>
    </xf>
    <xf numFmtId="0" fontId="10" fillId="6" borderId="24" xfId="0" applyFont="1" applyFill="1" applyBorder="1" applyAlignment="1" applyProtection="1">
      <alignment horizontal="left" vertical="center" wrapText="1" indent="1"/>
    </xf>
    <xf numFmtId="44" fontId="11" fillId="6" borderId="9" xfId="0" applyNumberFormat="1" applyFont="1" applyFill="1" applyBorder="1" applyAlignment="1" applyProtection="1">
      <alignment horizontal="center" vertical="center" wrapText="1"/>
    </xf>
    <xf numFmtId="0" fontId="2" fillId="6" borderId="13" xfId="0" applyFont="1" applyFill="1" applyBorder="1" applyAlignment="1" applyProtection="1">
      <alignment horizontal="center" vertical="center" wrapText="1"/>
    </xf>
    <xf numFmtId="0" fontId="2" fillId="6" borderId="14" xfId="0" applyFont="1" applyFill="1" applyBorder="1" applyAlignment="1" applyProtection="1">
      <alignment horizontal="center" vertical="center" wrapText="1"/>
    </xf>
    <xf numFmtId="0" fontId="2" fillId="6" borderId="15" xfId="0" applyFont="1" applyFill="1" applyBorder="1" applyAlignment="1" applyProtection="1">
      <alignment horizontal="center" vertical="center" wrapText="1"/>
    </xf>
    <xf numFmtId="0" fontId="2" fillId="6" borderId="16" xfId="0" applyFont="1" applyFill="1" applyBorder="1" applyAlignment="1" applyProtection="1">
      <alignment horizontal="center" vertical="center" wrapText="1"/>
    </xf>
    <xf numFmtId="0" fontId="2" fillId="6" borderId="17" xfId="0" applyFont="1" applyFill="1" applyBorder="1" applyAlignment="1" applyProtection="1">
      <alignment horizontal="center" vertical="center" wrapText="1"/>
    </xf>
    <xf numFmtId="0" fontId="2" fillId="6" borderId="18" xfId="0" applyFont="1" applyFill="1" applyBorder="1" applyAlignment="1" applyProtection="1">
      <alignment horizontal="center" vertical="center" wrapText="1"/>
    </xf>
    <xf numFmtId="0" fontId="2" fillId="6" borderId="19" xfId="0" applyFont="1" applyFill="1" applyBorder="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6" borderId="21" xfId="0" applyFont="1" applyFill="1" applyBorder="1" applyAlignment="1" applyProtection="1">
      <alignment horizontal="center" vertical="center" wrapText="1"/>
    </xf>
    <xf numFmtId="0" fontId="3" fillId="5" borderId="4" xfId="0" applyFont="1" applyFill="1" applyBorder="1" applyAlignment="1" applyProtection="1">
      <alignment horizontal="left" vertical="center"/>
    </xf>
    <xf numFmtId="0" fontId="3" fillId="5" borderId="5" xfId="0" applyFont="1" applyFill="1" applyBorder="1" applyAlignment="1" applyProtection="1">
      <alignment horizontal="left" vertical="center"/>
    </xf>
    <xf numFmtId="0" fontId="6" fillId="0" borderId="23" xfId="0" applyFont="1" applyFill="1" applyBorder="1" applyAlignment="1" applyProtection="1">
      <alignment horizontal="center" vertical="center" wrapText="1"/>
      <protection locked="0"/>
    </xf>
    <xf numFmtId="0" fontId="6" fillId="0" borderId="24" xfId="0" applyFont="1" applyFill="1" applyBorder="1" applyAlignment="1" applyProtection="1">
      <alignment horizontal="center" vertical="center" wrapText="1"/>
      <protection locked="0"/>
    </xf>
    <xf numFmtId="0" fontId="6" fillId="6" borderId="22" xfId="0" applyFont="1" applyFill="1" applyBorder="1" applyAlignment="1" applyProtection="1">
      <alignment horizontal="left" vertical="center" wrapText="1" indent="1"/>
    </xf>
    <xf numFmtId="0" fontId="6" fillId="6" borderId="23" xfId="0" applyFont="1" applyFill="1" applyBorder="1" applyAlignment="1" applyProtection="1">
      <alignment horizontal="left" vertical="center" indent="1"/>
    </xf>
    <xf numFmtId="49" fontId="10" fillId="0" borderId="45" xfId="0" applyNumberFormat="1" applyFont="1" applyFill="1" applyBorder="1" applyAlignment="1" applyProtection="1">
      <alignment horizontal="center" vertical="center" wrapText="1"/>
      <protection locked="0"/>
    </xf>
    <xf numFmtId="49" fontId="10" fillId="0" borderId="46" xfId="0" applyNumberFormat="1" applyFont="1" applyFill="1" applyBorder="1" applyAlignment="1" applyProtection="1">
      <alignment horizontal="center" vertical="center" wrapText="1"/>
      <protection locked="0"/>
    </xf>
    <xf numFmtId="49" fontId="10" fillId="0" borderId="47" xfId="0" applyNumberFormat="1" applyFont="1" applyFill="1" applyBorder="1" applyAlignment="1" applyProtection="1">
      <alignment horizontal="center" vertical="center" wrapText="1"/>
      <protection locked="0"/>
    </xf>
    <xf numFmtId="44" fontId="10" fillId="0" borderId="45" xfId="0" applyNumberFormat="1" applyFont="1" applyFill="1" applyBorder="1" applyAlignment="1" applyProtection="1">
      <alignment horizontal="center" vertical="center" wrapText="1"/>
      <protection locked="0"/>
    </xf>
    <xf numFmtId="44" fontId="10" fillId="0" borderId="46" xfId="0" applyNumberFormat="1" applyFont="1" applyFill="1" applyBorder="1" applyAlignment="1" applyProtection="1">
      <alignment horizontal="center" vertical="center" wrapText="1"/>
      <protection locked="0"/>
    </xf>
    <xf numFmtId="44" fontId="10" fillId="0" borderId="47" xfId="0" applyNumberFormat="1" applyFont="1" applyFill="1" applyBorder="1" applyAlignment="1" applyProtection="1">
      <alignment horizontal="center" vertical="center" wrapText="1"/>
      <protection locked="0"/>
    </xf>
    <xf numFmtId="0" fontId="2" fillId="6" borderId="22" xfId="0" applyFont="1" applyFill="1" applyBorder="1" applyAlignment="1" applyProtection="1">
      <alignment horizontal="left" vertical="center" wrapText="1" indent="1"/>
    </xf>
    <xf numFmtId="0" fontId="2" fillId="6" borderId="23" xfId="0" applyFont="1" applyFill="1" applyBorder="1" applyAlignment="1" applyProtection="1">
      <alignment horizontal="left" vertical="center" wrapText="1" indent="1"/>
    </xf>
    <xf numFmtId="0" fontId="2" fillId="6" borderId="24" xfId="0" applyFont="1" applyFill="1" applyBorder="1" applyAlignment="1" applyProtection="1">
      <alignment horizontal="left" vertical="center" wrapText="1" indent="1"/>
    </xf>
    <xf numFmtId="49" fontId="10" fillId="0" borderId="34" xfId="0" applyNumberFormat="1" applyFont="1" applyFill="1" applyBorder="1" applyAlignment="1" applyProtection="1">
      <alignment horizontal="center" vertical="center" wrapText="1"/>
      <protection locked="0"/>
    </xf>
    <xf numFmtId="49" fontId="10" fillId="0" borderId="32" xfId="0" applyNumberFormat="1" applyFont="1" applyFill="1" applyBorder="1" applyAlignment="1" applyProtection="1">
      <alignment horizontal="center" vertical="center" wrapText="1"/>
      <protection locked="0"/>
    </xf>
    <xf numFmtId="49" fontId="10" fillId="0" borderId="33" xfId="0" applyNumberFormat="1" applyFont="1" applyFill="1" applyBorder="1" applyAlignment="1" applyProtection="1">
      <alignment horizontal="center" vertical="center" wrapText="1"/>
      <protection locked="0"/>
    </xf>
    <xf numFmtId="0" fontId="10" fillId="0" borderId="20" xfId="0" applyNumberFormat="1" applyFont="1" applyFill="1" applyBorder="1" applyAlignment="1" applyProtection="1">
      <alignment horizontal="center" vertical="center" wrapText="1"/>
      <protection locked="0"/>
    </xf>
    <xf numFmtId="0" fontId="10" fillId="0" borderId="16" xfId="0" applyNumberFormat="1" applyFont="1" applyFill="1" applyBorder="1" applyAlignment="1" applyProtection="1">
      <alignment horizontal="center" vertical="center" wrapText="1"/>
      <protection locked="0"/>
    </xf>
    <xf numFmtId="49" fontId="10" fillId="0" borderId="48" xfId="0" applyNumberFormat="1" applyFont="1" applyFill="1" applyBorder="1" applyAlignment="1" applyProtection="1">
      <alignment horizontal="center" vertical="center" wrapText="1"/>
      <protection locked="0"/>
    </xf>
    <xf numFmtId="49" fontId="10" fillId="0" borderId="49" xfId="0" applyNumberFormat="1" applyFont="1" applyFill="1" applyBorder="1" applyAlignment="1" applyProtection="1">
      <alignment horizontal="center" vertical="center" wrapText="1"/>
      <protection locked="0"/>
    </xf>
    <xf numFmtId="49" fontId="10" fillId="0" borderId="50" xfId="0" applyNumberFormat="1" applyFont="1" applyFill="1" applyBorder="1" applyAlignment="1" applyProtection="1">
      <alignment horizontal="center" vertical="center" wrapText="1"/>
      <protection locked="0"/>
    </xf>
    <xf numFmtId="0" fontId="11" fillId="6" borderId="23" xfId="0" applyFont="1" applyFill="1" applyBorder="1" applyAlignment="1" applyProtection="1">
      <alignment horizontal="center" vertical="center" wrapText="1"/>
    </xf>
    <xf numFmtId="0" fontId="11" fillId="6" borderId="24" xfId="0" applyFont="1" applyFill="1" applyBorder="1" applyAlignment="1" applyProtection="1">
      <alignment horizontal="center" vertical="center" wrapText="1"/>
    </xf>
    <xf numFmtId="0" fontId="8" fillId="6" borderId="23" xfId="0" applyFont="1" applyFill="1" applyBorder="1" applyAlignment="1" applyProtection="1">
      <alignment horizontal="center" vertical="center" wrapText="1"/>
    </xf>
    <xf numFmtId="0" fontId="8" fillId="6" borderId="22" xfId="0" applyFont="1" applyFill="1" applyBorder="1" applyAlignment="1" applyProtection="1">
      <alignment horizontal="center" vertical="center" wrapText="1"/>
    </xf>
    <xf numFmtId="0" fontId="8" fillId="6" borderId="24" xfId="0" applyFont="1" applyFill="1" applyBorder="1" applyAlignment="1" applyProtection="1">
      <alignment horizontal="center" vertical="center" wrapText="1"/>
    </xf>
    <xf numFmtId="0" fontId="6" fillId="6" borderId="23" xfId="0" applyFont="1" applyFill="1" applyBorder="1" applyAlignment="1" applyProtection="1">
      <alignment horizontal="left" vertical="center" wrapText="1" indent="1"/>
    </xf>
    <xf numFmtId="44" fontId="3" fillId="6" borderId="9" xfId="0" applyNumberFormat="1" applyFont="1" applyFill="1" applyBorder="1" applyAlignment="1" applyProtection="1">
      <alignment horizontal="center" vertical="center" wrapText="1"/>
    </xf>
    <xf numFmtId="0" fontId="3" fillId="5" borderId="7" xfId="0" applyFont="1" applyFill="1" applyBorder="1" applyAlignment="1" applyProtection="1">
      <alignment horizontal="left" vertical="center"/>
    </xf>
    <xf numFmtId="0" fontId="3" fillId="5" borderId="11" xfId="0" applyFont="1" applyFill="1" applyBorder="1" applyAlignment="1" applyProtection="1">
      <alignment horizontal="left" vertical="center"/>
    </xf>
    <xf numFmtId="0" fontId="6" fillId="0" borderId="35" xfId="0" applyFont="1" applyFill="1" applyBorder="1" applyAlignment="1" applyProtection="1">
      <alignment horizontal="center" vertical="center" wrapText="1"/>
      <protection locked="0"/>
    </xf>
    <xf numFmtId="0" fontId="11" fillId="6" borderId="60" xfId="0" applyFont="1" applyFill="1" applyBorder="1" applyAlignment="1" applyProtection="1">
      <alignment horizontal="left" vertical="center" wrapText="1" indent="1"/>
    </xf>
    <xf numFmtId="0" fontId="11" fillId="6" borderId="61" xfId="0" applyFont="1" applyFill="1" applyBorder="1" applyAlignment="1" applyProtection="1">
      <alignment horizontal="left" vertical="center" wrapText="1" indent="1"/>
    </xf>
    <xf numFmtId="0" fontId="11" fillId="6" borderId="62" xfId="0" applyFont="1" applyFill="1" applyBorder="1" applyAlignment="1" applyProtection="1">
      <alignment horizontal="left" vertical="center" wrapText="1" indent="1"/>
    </xf>
    <xf numFmtId="0" fontId="10" fillId="0" borderId="19" xfId="0" applyNumberFormat="1" applyFont="1" applyFill="1" applyBorder="1" applyAlignment="1" applyProtection="1">
      <alignment horizontal="center" vertical="center" wrapText="1"/>
      <protection locked="0"/>
    </xf>
    <xf numFmtId="44" fontId="10" fillId="0" borderId="20" xfId="0" applyNumberFormat="1" applyFont="1" applyFill="1" applyBorder="1" applyAlignment="1" applyProtection="1">
      <alignment horizontal="center" vertical="center" wrapText="1"/>
      <protection locked="0"/>
    </xf>
    <xf numFmtId="44" fontId="10" fillId="0" borderId="21" xfId="0" applyNumberFormat="1" applyFont="1" applyFill="1" applyBorder="1" applyAlignment="1" applyProtection="1">
      <alignment horizontal="center" vertical="center" wrapText="1"/>
      <protection locked="0"/>
    </xf>
    <xf numFmtId="44" fontId="10" fillId="0" borderId="18" xfId="0" applyNumberFormat="1" applyFont="1" applyFill="1" applyBorder="1" applyAlignment="1" applyProtection="1">
      <alignment horizontal="center" vertical="center" wrapText="1"/>
      <protection locked="0"/>
    </xf>
    <xf numFmtId="0" fontId="11" fillId="6" borderId="22" xfId="0" applyFont="1" applyFill="1" applyBorder="1" applyAlignment="1" applyProtection="1">
      <alignment horizontal="center" vertical="center" wrapText="1"/>
    </xf>
    <xf numFmtId="0" fontId="10" fillId="0" borderId="13" xfId="0" applyNumberFormat="1" applyFont="1" applyFill="1" applyBorder="1" applyAlignment="1" applyProtection="1">
      <alignment horizontal="center" vertical="center" wrapText="1"/>
      <protection locked="0"/>
    </xf>
    <xf numFmtId="0" fontId="10" fillId="0" borderId="14" xfId="0" applyNumberFormat="1" applyFont="1" applyFill="1" applyBorder="1" applyAlignment="1" applyProtection="1">
      <alignment horizontal="center" vertical="center" wrapText="1"/>
      <protection locked="0"/>
    </xf>
    <xf numFmtId="44" fontId="10" fillId="0" borderId="14" xfId="0" applyNumberFormat="1" applyFont="1" applyFill="1" applyBorder="1" applyAlignment="1" applyProtection="1">
      <alignment horizontal="center" vertical="center" wrapText="1"/>
      <protection locked="0"/>
    </xf>
    <xf numFmtId="44" fontId="10" fillId="0" borderId="15" xfId="0" applyNumberFormat="1" applyFont="1" applyFill="1" applyBorder="1" applyAlignment="1" applyProtection="1">
      <alignment horizontal="center" vertical="center" wrapText="1"/>
      <protection locked="0"/>
    </xf>
    <xf numFmtId="0" fontId="10" fillId="6" borderId="22" xfId="0" applyFont="1" applyFill="1" applyBorder="1" applyAlignment="1" applyProtection="1">
      <alignment horizontal="center" vertical="center" wrapText="1"/>
    </xf>
    <xf numFmtId="0" fontId="10" fillId="6" borderId="23" xfId="0" applyFont="1" applyFill="1" applyBorder="1" applyAlignment="1" applyProtection="1">
      <alignment horizontal="center" vertical="center" wrapText="1"/>
    </xf>
    <xf numFmtId="0" fontId="10" fillId="6" borderId="24"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protection locked="0"/>
    </xf>
    <xf numFmtId="0" fontId="6" fillId="0" borderId="7"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6" fillId="0" borderId="6"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6" fillId="0" borderId="8"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xf>
    <xf numFmtId="0" fontId="6" fillId="0" borderId="3"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wrapText="1"/>
      <protection locked="0"/>
    </xf>
    <xf numFmtId="0" fontId="6" fillId="0" borderId="5" xfId="0" applyFont="1" applyFill="1" applyBorder="1" applyAlignment="1" applyProtection="1">
      <alignment horizontal="center" vertical="center" wrapText="1"/>
      <protection locked="0"/>
    </xf>
    <xf numFmtId="0" fontId="3" fillId="6" borderId="31" xfId="0" applyFont="1" applyFill="1" applyBorder="1" applyAlignment="1" applyProtection="1">
      <alignment horizontal="center" vertical="center" wrapText="1"/>
    </xf>
    <xf numFmtId="0" fontId="2" fillId="6" borderId="10" xfId="0" applyFont="1" applyFill="1" applyBorder="1" applyAlignment="1" applyProtection="1">
      <alignment horizontal="left" vertical="center" wrapText="1" indent="1"/>
    </xf>
    <xf numFmtId="0" fontId="2" fillId="6" borderId="7" xfId="0" applyFont="1" applyFill="1" applyBorder="1" applyAlignment="1" applyProtection="1">
      <alignment horizontal="left" vertical="center" wrapText="1" indent="1"/>
    </xf>
    <xf numFmtId="0" fontId="2" fillId="6" borderId="11" xfId="0" applyFont="1" applyFill="1" applyBorder="1" applyAlignment="1" applyProtection="1">
      <alignment horizontal="left" vertical="center" wrapText="1" indent="1"/>
    </xf>
    <xf numFmtId="0" fontId="2" fillId="6" borderId="2" xfId="0" applyFont="1" applyFill="1" applyBorder="1" applyAlignment="1" applyProtection="1">
      <alignment horizontal="left" vertical="center" wrapText="1" indent="1"/>
    </xf>
    <xf numFmtId="0" fontId="2" fillId="6" borderId="0" xfId="0" applyFont="1" applyFill="1" applyBorder="1" applyAlignment="1" applyProtection="1">
      <alignment horizontal="left" vertical="center" wrapText="1" indent="1"/>
    </xf>
    <xf numFmtId="0" fontId="2" fillId="6" borderId="12" xfId="0" applyFont="1" applyFill="1" applyBorder="1" applyAlignment="1" applyProtection="1">
      <alignment horizontal="left" vertical="center" wrapText="1" indent="1"/>
    </xf>
    <xf numFmtId="0" fontId="2" fillId="6" borderId="6" xfId="0" applyFont="1" applyFill="1" applyBorder="1" applyAlignment="1" applyProtection="1">
      <alignment horizontal="left" vertical="center" wrapText="1" indent="1"/>
    </xf>
    <xf numFmtId="0" fontId="2" fillId="6" borderId="1" xfId="0" applyFont="1" applyFill="1" applyBorder="1" applyAlignment="1" applyProtection="1">
      <alignment horizontal="left" vertical="center" wrapText="1" indent="1"/>
    </xf>
    <xf numFmtId="0" fontId="2" fillId="6" borderId="8" xfId="0" applyFont="1" applyFill="1" applyBorder="1" applyAlignment="1" applyProtection="1">
      <alignment horizontal="left" vertical="center" wrapText="1" indent="1"/>
    </xf>
    <xf numFmtId="0" fontId="10" fillId="0" borderId="21" xfId="0" applyNumberFormat="1" applyFont="1" applyFill="1" applyBorder="1" applyAlignment="1" applyProtection="1">
      <alignment horizontal="center" vertical="center" wrapText="1"/>
      <protection locked="0"/>
    </xf>
    <xf numFmtId="44" fontId="10" fillId="0" borderId="34" xfId="0" applyNumberFormat="1" applyFont="1" applyFill="1" applyBorder="1" applyAlignment="1" applyProtection="1">
      <alignment horizontal="center" vertical="center" wrapText="1"/>
      <protection locked="0"/>
    </xf>
    <xf numFmtId="44" fontId="10" fillId="0" borderId="32" xfId="0" applyNumberFormat="1" applyFont="1" applyFill="1" applyBorder="1" applyAlignment="1" applyProtection="1">
      <alignment horizontal="center" vertical="center" wrapText="1"/>
      <protection locked="0"/>
    </xf>
    <xf numFmtId="44" fontId="10" fillId="0" borderId="33"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locked="0"/>
    </xf>
    <xf numFmtId="0" fontId="6" fillId="6" borderId="54" xfId="0" applyFont="1" applyFill="1" applyBorder="1" applyAlignment="1" applyProtection="1">
      <alignment horizontal="left" vertical="center" wrapText="1" indent="1"/>
    </xf>
    <xf numFmtId="0" fontId="6" fillId="6" borderId="35" xfId="0" applyFont="1" applyFill="1" applyBorder="1" applyAlignment="1" applyProtection="1">
      <alignment horizontal="left" vertical="center" wrapText="1" indent="1"/>
    </xf>
    <xf numFmtId="44" fontId="10" fillId="0" borderId="35" xfId="0" applyNumberFormat="1" applyFont="1" applyFill="1" applyBorder="1" applyAlignment="1" applyProtection="1">
      <alignment horizontal="center" vertical="center" wrapText="1"/>
      <protection locked="0"/>
    </xf>
    <xf numFmtId="44" fontId="10" fillId="0" borderId="40" xfId="0" applyNumberFormat="1" applyFont="1" applyFill="1" applyBorder="1" applyAlignment="1" applyProtection="1">
      <alignment horizontal="center" vertical="center" wrapText="1"/>
      <protection locked="0"/>
    </xf>
    <xf numFmtId="0" fontId="7" fillId="0" borderId="0" xfId="3" applyFont="1" applyFill="1" applyBorder="1" applyAlignment="1" applyProtection="1">
      <alignment horizontal="center" vertical="center" wrapText="1"/>
    </xf>
    <xf numFmtId="0" fontId="26" fillId="0" borderId="0" xfId="0" applyFont="1" applyFill="1" applyAlignment="1" applyProtection="1">
      <alignment vertical="center"/>
    </xf>
    <xf numFmtId="0" fontId="4" fillId="7" borderId="10" xfId="0" applyFont="1" applyFill="1" applyBorder="1" applyAlignment="1" applyProtection="1">
      <alignment horizontal="center" vertical="center"/>
    </xf>
    <xf numFmtId="0" fontId="5" fillId="7" borderId="7" xfId="0" applyFont="1" applyFill="1" applyBorder="1" applyAlignment="1" applyProtection="1">
      <alignment vertical="center"/>
    </xf>
    <xf numFmtId="0" fontId="5" fillId="7" borderId="11" xfId="0" applyFont="1" applyFill="1" applyBorder="1" applyAlignment="1" applyProtection="1">
      <alignment vertical="center"/>
    </xf>
    <xf numFmtId="0" fontId="3" fillId="7" borderId="6" xfId="0" applyFont="1" applyFill="1" applyBorder="1" applyAlignment="1" applyProtection="1">
      <alignment horizontal="center" vertical="center" wrapText="1"/>
    </xf>
    <xf numFmtId="0" fontId="2" fillId="7" borderId="1" xfId="0" applyFont="1" applyFill="1" applyBorder="1" applyAlignment="1" applyProtection="1">
      <alignment vertical="center"/>
    </xf>
    <xf numFmtId="0" fontId="2" fillId="7" borderId="8" xfId="0" applyFont="1" applyFill="1" applyBorder="1" applyAlignment="1" applyProtection="1">
      <alignment vertical="center"/>
    </xf>
    <xf numFmtId="0" fontId="24" fillId="0" borderId="20" xfId="0" applyFont="1" applyFill="1" applyBorder="1" applyAlignment="1" applyProtection="1">
      <alignment horizontal="center" vertical="center"/>
      <protection locked="0"/>
    </xf>
    <xf numFmtId="0" fontId="24" fillId="0" borderId="21" xfId="0" applyFont="1" applyFill="1" applyBorder="1" applyAlignment="1" applyProtection="1">
      <alignment horizontal="center" vertical="center"/>
      <protection locked="0"/>
    </xf>
    <xf numFmtId="0" fontId="24" fillId="0" borderId="17" xfId="0" applyFont="1" applyFill="1" applyBorder="1" applyAlignment="1" applyProtection="1">
      <alignment horizontal="center" vertical="center"/>
      <protection locked="0"/>
    </xf>
    <xf numFmtId="0" fontId="24" fillId="0" borderId="18" xfId="0" applyFont="1" applyFill="1" applyBorder="1" applyAlignment="1" applyProtection="1">
      <alignment horizontal="center" vertical="center"/>
      <protection locked="0"/>
    </xf>
    <xf numFmtId="0" fontId="24" fillId="0" borderId="26" xfId="0" applyFont="1" applyFill="1" applyBorder="1" applyAlignment="1" applyProtection="1">
      <alignment horizontal="center" vertical="center"/>
      <protection locked="0"/>
    </xf>
    <xf numFmtId="0" fontId="24" fillId="0" borderId="27" xfId="0" applyFont="1" applyFill="1" applyBorder="1" applyAlignment="1" applyProtection="1">
      <alignment horizontal="center" vertical="center"/>
      <protection locked="0"/>
    </xf>
    <xf numFmtId="0" fontId="24" fillId="0" borderId="14" xfId="0" applyFont="1" applyFill="1" applyBorder="1" applyAlignment="1" applyProtection="1">
      <alignment horizontal="center" vertical="center"/>
      <protection locked="0"/>
    </xf>
    <xf numFmtId="0" fontId="24" fillId="0" borderId="15" xfId="0" applyFont="1" applyFill="1" applyBorder="1" applyAlignment="1" applyProtection="1">
      <alignment horizontal="center" vertical="center"/>
      <protection locked="0"/>
    </xf>
    <xf numFmtId="0" fontId="6" fillId="6" borderId="19" xfId="0" applyFont="1" applyFill="1" applyBorder="1" applyAlignment="1" applyProtection="1">
      <alignment horizontal="left" vertical="center" indent="1"/>
    </xf>
    <xf numFmtId="0" fontId="2" fillId="6" borderId="20" xfId="0" applyFont="1" applyFill="1" applyBorder="1" applyAlignment="1" applyProtection="1">
      <alignment horizontal="left" vertical="center" indent="1"/>
    </xf>
    <xf numFmtId="0" fontId="27" fillId="0" borderId="14" xfId="0" applyFont="1" applyFill="1" applyBorder="1" applyAlignment="1" applyProtection="1">
      <alignment horizontal="center" vertical="center"/>
      <protection locked="0"/>
    </xf>
    <xf numFmtId="0" fontId="27" fillId="0" borderId="15" xfId="0" applyFont="1" applyFill="1" applyBorder="1" applyAlignment="1" applyProtection="1">
      <alignment horizontal="center" vertical="center"/>
      <protection locked="0"/>
    </xf>
    <xf numFmtId="0" fontId="6" fillId="6" borderId="13" xfId="0" applyFont="1" applyFill="1" applyBorder="1" applyAlignment="1" applyProtection="1">
      <alignment horizontal="left" vertical="center" indent="1"/>
    </xf>
    <xf numFmtId="0" fontId="6" fillId="6" borderId="14" xfId="0" applyFont="1" applyFill="1" applyBorder="1" applyAlignment="1" applyProtection="1">
      <alignment horizontal="left" vertical="center" indent="1"/>
    </xf>
    <xf numFmtId="0" fontId="6" fillId="6" borderId="16" xfId="0" applyFont="1" applyFill="1" applyBorder="1" applyAlignment="1" applyProtection="1">
      <alignment horizontal="left" vertical="center" indent="1"/>
    </xf>
    <xf numFmtId="0" fontId="6" fillId="6" borderId="17" xfId="0" applyFont="1" applyFill="1" applyBorder="1" applyAlignment="1" applyProtection="1">
      <alignment horizontal="left" vertical="center" indent="1"/>
    </xf>
    <xf numFmtId="0" fontId="6" fillId="6" borderId="20" xfId="0" applyFont="1" applyFill="1" applyBorder="1" applyAlignment="1" applyProtection="1">
      <alignment horizontal="left" vertical="center" indent="1"/>
    </xf>
    <xf numFmtId="0" fontId="2" fillId="6" borderId="14" xfId="0" applyFont="1" applyFill="1" applyBorder="1" applyAlignment="1" applyProtection="1">
      <alignment horizontal="left" vertical="center" indent="1"/>
    </xf>
    <xf numFmtId="0" fontId="6" fillId="6" borderId="25" xfId="0" applyFont="1" applyFill="1" applyBorder="1" applyAlignment="1" applyProtection="1">
      <alignment horizontal="left" vertical="center" indent="1"/>
    </xf>
    <xf numFmtId="0" fontId="2" fillId="6" borderId="26" xfId="0" applyFont="1" applyFill="1" applyBorder="1" applyAlignment="1" applyProtection="1">
      <alignment horizontal="left" vertical="center" indent="1"/>
    </xf>
    <xf numFmtId="10" fontId="10" fillId="6" borderId="45" xfId="0" applyNumberFormat="1" applyFont="1" applyFill="1" applyBorder="1" applyAlignment="1" applyProtection="1">
      <alignment horizontal="right" vertical="center" wrapText="1" indent="1"/>
    </xf>
    <xf numFmtId="10" fontId="10" fillId="6" borderId="46" xfId="0" applyNumberFormat="1" applyFont="1" applyFill="1" applyBorder="1" applyAlignment="1" applyProtection="1">
      <alignment horizontal="right" vertical="center" wrapText="1" indent="1"/>
    </xf>
    <xf numFmtId="10" fontId="10" fillId="6" borderId="47" xfId="0" applyNumberFormat="1" applyFont="1" applyFill="1" applyBorder="1" applyAlignment="1" applyProtection="1">
      <alignment horizontal="right" vertical="center" wrapText="1" indent="1"/>
    </xf>
    <xf numFmtId="44" fontId="10" fillId="0" borderId="29" xfId="0" applyNumberFormat="1" applyFont="1" applyFill="1" applyBorder="1" applyAlignment="1" applyProtection="1">
      <alignment horizontal="center" vertical="center" wrapText="1"/>
      <protection locked="0"/>
    </xf>
    <xf numFmtId="0" fontId="6" fillId="6" borderId="16" xfId="0" applyFont="1" applyFill="1" applyBorder="1" applyAlignment="1" applyProtection="1">
      <alignment horizontal="left" vertical="center" wrapText="1" indent="1"/>
    </xf>
    <xf numFmtId="0" fontId="2" fillId="6" borderId="17" xfId="0" applyFont="1" applyFill="1" applyBorder="1" applyAlignment="1" applyProtection="1">
      <alignment horizontal="left" vertical="center" wrapText="1" indent="1"/>
    </xf>
    <xf numFmtId="0" fontId="6" fillId="6" borderId="13" xfId="0" applyFont="1" applyFill="1" applyBorder="1" applyAlignment="1" applyProtection="1">
      <alignment horizontal="left" vertical="center" wrapText="1" indent="1"/>
    </xf>
    <xf numFmtId="0" fontId="2" fillId="6" borderId="14" xfId="0" applyFont="1" applyFill="1" applyBorder="1" applyAlignment="1" applyProtection="1">
      <alignment horizontal="left" vertical="center" wrapText="1" indent="1"/>
    </xf>
    <xf numFmtId="0" fontId="6" fillId="6" borderId="17" xfId="0" applyFont="1" applyFill="1" applyBorder="1" applyAlignment="1" applyProtection="1">
      <alignment horizontal="left" vertical="center" wrapText="1" indent="1"/>
    </xf>
    <xf numFmtId="0" fontId="2" fillId="6" borderId="17" xfId="0" applyFont="1" applyFill="1" applyBorder="1" applyAlignment="1" applyProtection="1">
      <alignment horizontal="left" vertical="center" indent="1"/>
    </xf>
    <xf numFmtId="10" fontId="10" fillId="6" borderId="34" xfId="0" applyNumberFormat="1" applyFont="1" applyFill="1" applyBorder="1" applyAlignment="1" applyProtection="1">
      <alignment horizontal="right" vertical="center" wrapText="1" indent="1"/>
    </xf>
    <xf numFmtId="10" fontId="10" fillId="6" borderId="32" xfId="0" applyNumberFormat="1" applyFont="1" applyFill="1" applyBorder="1" applyAlignment="1" applyProtection="1">
      <alignment horizontal="right" vertical="center" wrapText="1" indent="1"/>
    </xf>
    <xf numFmtId="10" fontId="10" fillId="6" borderId="33" xfId="0" applyNumberFormat="1" applyFont="1" applyFill="1" applyBorder="1" applyAlignment="1" applyProtection="1">
      <alignment horizontal="right" vertical="center" wrapText="1" indent="1"/>
    </xf>
    <xf numFmtId="0" fontId="6" fillId="6" borderId="34" xfId="0" applyFont="1" applyFill="1" applyBorder="1" applyAlignment="1" applyProtection="1">
      <alignment horizontal="left" vertical="center" wrapText="1"/>
    </xf>
    <xf numFmtId="0" fontId="6" fillId="6" borderId="32" xfId="0" applyFont="1" applyFill="1" applyBorder="1" applyAlignment="1" applyProtection="1">
      <alignment horizontal="left" vertical="center" wrapText="1"/>
    </xf>
    <xf numFmtId="0" fontId="6" fillId="6" borderId="32" xfId="0" applyFont="1" applyFill="1" applyBorder="1" applyAlignment="1" applyProtection="1">
      <alignment vertical="center" wrapText="1"/>
    </xf>
    <xf numFmtId="0" fontId="6" fillId="6" borderId="33" xfId="0" applyFont="1" applyFill="1" applyBorder="1" applyAlignment="1" applyProtection="1">
      <alignment vertical="center" wrapText="1"/>
    </xf>
    <xf numFmtId="0" fontId="10" fillId="6" borderId="13" xfId="0" applyFont="1" applyFill="1" applyBorder="1" applyAlignment="1" applyProtection="1">
      <alignment horizontal="left" vertical="center" wrapText="1" indent="1"/>
    </xf>
    <xf numFmtId="0" fontId="10" fillId="6" borderId="14" xfId="0" applyFont="1" applyFill="1" applyBorder="1" applyAlignment="1" applyProtection="1">
      <alignment horizontal="left" vertical="center" wrapText="1" indent="1"/>
    </xf>
    <xf numFmtId="0" fontId="10" fillId="6" borderId="15" xfId="0" applyFont="1" applyFill="1" applyBorder="1" applyAlignment="1" applyProtection="1">
      <alignment horizontal="left" vertical="center" wrapText="1" indent="1"/>
    </xf>
    <xf numFmtId="0" fontId="6" fillId="6" borderId="33" xfId="0" applyFont="1" applyFill="1" applyBorder="1" applyAlignment="1" applyProtection="1">
      <alignment horizontal="left" vertical="center" wrapText="1"/>
    </xf>
    <xf numFmtId="0" fontId="6" fillId="6" borderId="19" xfId="0" applyFont="1" applyFill="1" applyBorder="1" applyAlignment="1" applyProtection="1">
      <alignment horizontal="left" vertical="center" wrapText="1" indent="1"/>
    </xf>
    <xf numFmtId="0" fontId="6" fillId="6" borderId="20" xfId="0" applyFont="1" applyFill="1" applyBorder="1" applyAlignment="1" applyProtection="1">
      <alignment horizontal="left" vertical="center" wrapText="1" indent="1"/>
    </xf>
    <xf numFmtId="44" fontId="10" fillId="0" borderId="28" xfId="0" applyNumberFormat="1" applyFont="1" applyFill="1" applyBorder="1" applyAlignment="1" applyProtection="1">
      <alignment horizontal="center" vertical="center" wrapText="1"/>
      <protection locked="0"/>
    </xf>
    <xf numFmtId="44" fontId="10" fillId="0" borderId="26" xfId="0" applyNumberFormat="1" applyFont="1" applyFill="1" applyBorder="1" applyAlignment="1" applyProtection="1">
      <alignment horizontal="center" vertical="center" wrapText="1"/>
      <protection locked="0"/>
    </xf>
    <xf numFmtId="0" fontId="6" fillId="0" borderId="48" xfId="0" applyFont="1" applyFill="1" applyBorder="1" applyAlignment="1" applyProtection="1">
      <alignment horizontal="left" vertical="top" wrapText="1"/>
      <protection locked="0"/>
    </xf>
    <xf numFmtId="0" fontId="6" fillId="0" borderId="49" xfId="0" applyFont="1" applyFill="1" applyBorder="1" applyAlignment="1" applyProtection="1">
      <alignment horizontal="left" vertical="top" wrapText="1"/>
      <protection locked="0"/>
    </xf>
    <xf numFmtId="0" fontId="6" fillId="0" borderId="50" xfId="0" applyFont="1" applyFill="1" applyBorder="1" applyAlignment="1" applyProtection="1">
      <alignment horizontal="left" vertical="top" wrapText="1"/>
      <protection locked="0"/>
    </xf>
    <xf numFmtId="44" fontId="10" fillId="0" borderId="43" xfId="0" applyNumberFormat="1"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2" fillId="0" borderId="15" xfId="0" applyFont="1" applyFill="1" applyBorder="1" applyAlignment="1" applyProtection="1">
      <alignment vertical="center"/>
      <protection locked="0"/>
    </xf>
    <xf numFmtId="44" fontId="10" fillId="6" borderId="30" xfId="0" applyNumberFormat="1" applyFont="1" applyFill="1" applyBorder="1" applyAlignment="1" applyProtection="1">
      <alignment horizontal="center" vertical="center" wrapText="1"/>
    </xf>
    <xf numFmtId="44" fontId="10" fillId="6" borderId="23" xfId="0" applyNumberFormat="1" applyFont="1" applyFill="1" applyBorder="1" applyAlignment="1" applyProtection="1">
      <alignment horizontal="center" vertical="center" wrapText="1"/>
    </xf>
    <xf numFmtId="44" fontId="10" fillId="6" borderId="24" xfId="0" applyNumberFormat="1" applyFont="1" applyFill="1" applyBorder="1" applyAlignment="1" applyProtection="1">
      <alignment horizontal="center" vertical="center" wrapText="1"/>
    </xf>
    <xf numFmtId="0" fontId="2" fillId="0" borderId="3" xfId="0" applyFont="1" applyFill="1" applyBorder="1" applyAlignment="1" applyProtection="1">
      <alignment horizontal="left" vertical="center" wrapText="1" indent="1"/>
      <protection locked="0"/>
    </xf>
    <xf numFmtId="0" fontId="2" fillId="0" borderId="4" xfId="0" applyFont="1" applyFill="1" applyBorder="1" applyAlignment="1" applyProtection="1">
      <alignment horizontal="left" vertical="center" wrapText="1" indent="1"/>
      <protection locked="0"/>
    </xf>
    <xf numFmtId="0" fontId="2" fillId="0" borderId="5" xfId="0" applyFont="1" applyFill="1" applyBorder="1" applyAlignment="1" applyProtection="1">
      <alignment horizontal="left" vertical="center" wrapText="1" indent="1"/>
      <protection locked="0"/>
    </xf>
    <xf numFmtId="0" fontId="6" fillId="0" borderId="3" xfId="0" applyFont="1" applyFill="1" applyBorder="1" applyAlignment="1" applyProtection="1">
      <alignment horizontal="left" vertical="center"/>
      <protection locked="0"/>
    </xf>
    <xf numFmtId="0" fontId="6" fillId="0" borderId="4" xfId="0" applyFont="1" applyFill="1" applyBorder="1" applyAlignment="1" applyProtection="1">
      <alignment horizontal="left" vertical="center"/>
      <protection locked="0"/>
    </xf>
    <xf numFmtId="0" fontId="6" fillId="0" borderId="5" xfId="0" applyFont="1" applyFill="1" applyBorder="1" applyAlignment="1" applyProtection="1">
      <alignment horizontal="left" vertical="center"/>
      <protection locked="0"/>
    </xf>
    <xf numFmtId="10" fontId="10" fillId="6" borderId="16" xfId="0" applyNumberFormat="1" applyFont="1" applyFill="1" applyBorder="1" applyAlignment="1" applyProtection="1">
      <alignment horizontal="right" vertical="center" wrapText="1" indent="1"/>
    </xf>
    <xf numFmtId="10" fontId="10" fillId="6" borderId="18" xfId="0" applyNumberFormat="1" applyFont="1" applyFill="1" applyBorder="1" applyAlignment="1" applyProtection="1">
      <alignment horizontal="right" vertical="center" wrapText="1" indent="1"/>
    </xf>
    <xf numFmtId="0" fontId="11" fillId="6" borderId="5" xfId="0" applyFont="1" applyFill="1" applyBorder="1" applyAlignment="1" applyProtection="1">
      <alignment horizontal="center" vertical="center" wrapText="1"/>
    </xf>
    <xf numFmtId="44" fontId="10" fillId="0" borderId="42" xfId="0" applyNumberFormat="1" applyFont="1" applyFill="1" applyBorder="1" applyAlignment="1" applyProtection="1">
      <alignment horizontal="center" vertical="center" wrapText="1"/>
      <protection locked="0"/>
    </xf>
    <xf numFmtId="44" fontId="10" fillId="0" borderId="37" xfId="0" applyNumberFormat="1" applyFont="1" applyFill="1" applyBorder="1" applyAlignment="1" applyProtection="1">
      <alignment horizontal="center" vertical="center" wrapText="1"/>
      <protection locked="0"/>
    </xf>
    <xf numFmtId="44" fontId="10" fillId="0" borderId="44" xfId="0" applyNumberFormat="1" applyFont="1" applyFill="1" applyBorder="1" applyAlignment="1" applyProtection="1">
      <alignment horizontal="center" vertical="center" wrapText="1"/>
      <protection locked="0"/>
    </xf>
    <xf numFmtId="10" fontId="10" fillId="6" borderId="36" xfId="0" applyNumberFormat="1" applyFont="1" applyFill="1" applyBorder="1" applyAlignment="1" applyProtection="1">
      <alignment horizontal="right" vertical="center" wrapText="1" indent="1"/>
    </xf>
    <xf numFmtId="10" fontId="10" fillId="6" borderId="39" xfId="0" applyNumberFormat="1" applyFont="1" applyFill="1" applyBorder="1" applyAlignment="1" applyProtection="1">
      <alignment horizontal="right" vertical="center" wrapText="1" indent="1"/>
    </xf>
    <xf numFmtId="10" fontId="10" fillId="6" borderId="48" xfId="0" applyNumberFormat="1" applyFont="1" applyFill="1" applyBorder="1" applyAlignment="1" applyProtection="1">
      <alignment horizontal="right" vertical="center" wrapText="1" indent="1"/>
    </xf>
    <xf numFmtId="10" fontId="10" fillId="6" borderId="49" xfId="0" applyNumberFormat="1" applyFont="1" applyFill="1" applyBorder="1" applyAlignment="1" applyProtection="1">
      <alignment horizontal="right" vertical="center" wrapText="1" indent="1"/>
    </xf>
    <xf numFmtId="10" fontId="10" fillId="6" borderId="50" xfId="0" applyNumberFormat="1" applyFont="1" applyFill="1" applyBorder="1" applyAlignment="1" applyProtection="1">
      <alignment horizontal="right" vertical="center" wrapText="1" indent="1"/>
    </xf>
    <xf numFmtId="0" fontId="10" fillId="6" borderId="16" xfId="0" applyFont="1" applyFill="1" applyBorder="1" applyAlignment="1" applyProtection="1">
      <alignment horizontal="left" vertical="center" wrapText="1" indent="1"/>
    </xf>
    <xf numFmtId="0" fontId="10" fillId="6" borderId="17" xfId="0" applyFont="1" applyFill="1" applyBorder="1" applyAlignment="1" applyProtection="1">
      <alignment horizontal="left" vertical="center" wrapText="1" indent="1"/>
    </xf>
    <xf numFmtId="0" fontId="10" fillId="6" borderId="18" xfId="0" applyFont="1" applyFill="1" applyBorder="1" applyAlignment="1" applyProtection="1">
      <alignment horizontal="left" vertical="center" wrapText="1" indent="1"/>
    </xf>
    <xf numFmtId="10" fontId="10" fillId="6" borderId="3" xfId="0" applyNumberFormat="1" applyFont="1" applyFill="1" applyBorder="1" applyAlignment="1" applyProtection="1">
      <alignment horizontal="right" vertical="center" wrapText="1" indent="1"/>
    </xf>
    <xf numFmtId="10" fontId="10" fillId="6" borderId="4" xfId="0" applyNumberFormat="1" applyFont="1" applyFill="1" applyBorder="1" applyAlignment="1" applyProtection="1">
      <alignment horizontal="right" vertical="center" wrapText="1" indent="1"/>
    </xf>
    <xf numFmtId="10" fontId="10" fillId="6" borderId="5" xfId="0" applyNumberFormat="1" applyFont="1" applyFill="1" applyBorder="1" applyAlignment="1" applyProtection="1">
      <alignment horizontal="right" vertical="center" wrapText="1" indent="1"/>
    </xf>
    <xf numFmtId="0" fontId="10" fillId="6" borderId="19" xfId="0" applyFont="1" applyFill="1" applyBorder="1" applyAlignment="1" applyProtection="1">
      <alignment horizontal="left" vertical="center" wrapText="1" indent="1"/>
    </xf>
    <xf numFmtId="0" fontId="10" fillId="6" borderId="20" xfId="0" applyFont="1" applyFill="1" applyBorder="1" applyAlignment="1" applyProtection="1">
      <alignment horizontal="left" vertical="center" wrapText="1" indent="1"/>
    </xf>
    <xf numFmtId="0" fontId="10" fillId="6" borderId="21" xfId="0" applyFont="1" applyFill="1" applyBorder="1" applyAlignment="1" applyProtection="1">
      <alignment horizontal="left" vertical="center" wrapText="1" indent="1"/>
    </xf>
    <xf numFmtId="44" fontId="11" fillId="6" borderId="22" xfId="0" applyNumberFormat="1" applyFont="1" applyFill="1" applyBorder="1" applyAlignment="1" applyProtection="1">
      <alignment horizontal="center" vertical="center" wrapText="1"/>
    </xf>
    <xf numFmtId="44" fontId="11" fillId="6" borderId="23" xfId="0" applyNumberFormat="1" applyFont="1" applyFill="1" applyBorder="1" applyAlignment="1" applyProtection="1">
      <alignment horizontal="center" vertical="center" wrapText="1"/>
    </xf>
    <xf numFmtId="44" fontId="10" fillId="0" borderId="38"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11" fillId="6" borderId="31" xfId="0" applyFont="1" applyFill="1" applyBorder="1" applyAlignment="1" applyProtection="1">
      <alignment horizontal="center" vertical="center" wrapText="1"/>
    </xf>
    <xf numFmtId="10" fontId="10" fillId="6" borderId="25" xfId="0" applyNumberFormat="1" applyFont="1" applyFill="1" applyBorder="1" applyAlignment="1" applyProtection="1">
      <alignment horizontal="right" vertical="center" wrapText="1" indent="1"/>
    </xf>
    <xf numFmtId="10" fontId="10" fillId="6" borderId="27" xfId="0" applyNumberFormat="1" applyFont="1" applyFill="1" applyBorder="1" applyAlignment="1" applyProtection="1">
      <alignment horizontal="right" vertical="center" wrapText="1" indent="1"/>
    </xf>
    <xf numFmtId="0" fontId="8" fillId="0" borderId="20" xfId="0" applyFont="1" applyFill="1" applyBorder="1" applyAlignment="1" applyProtection="1">
      <alignment horizontal="center" vertical="center"/>
      <protection locked="0"/>
    </xf>
    <xf numFmtId="0" fontId="2" fillId="0" borderId="20" xfId="0" applyFont="1" applyFill="1" applyBorder="1" applyAlignment="1" applyProtection="1">
      <alignment horizontal="center" vertical="center"/>
      <protection locked="0"/>
    </xf>
    <xf numFmtId="0" fontId="2" fillId="0" borderId="21" xfId="0" applyFont="1" applyFill="1" applyBorder="1" applyAlignment="1" applyProtection="1">
      <alignment vertical="center"/>
      <protection locked="0"/>
    </xf>
    <xf numFmtId="0" fontId="6" fillId="6" borderId="22" xfId="0" applyFont="1" applyFill="1" applyBorder="1" applyAlignment="1" applyProtection="1">
      <alignment horizontal="left" vertical="center" indent="1"/>
    </xf>
    <xf numFmtId="0" fontId="2" fillId="6" borderId="23" xfId="0" applyFont="1" applyFill="1" applyBorder="1" applyAlignment="1" applyProtection="1">
      <alignment horizontal="left" vertical="center" indent="1"/>
    </xf>
    <xf numFmtId="0" fontId="2" fillId="0" borderId="23" xfId="0" applyFont="1" applyFill="1" applyBorder="1" applyAlignment="1" applyProtection="1">
      <alignment horizontal="center" vertical="center"/>
      <protection locked="0"/>
    </xf>
    <xf numFmtId="0" fontId="2" fillId="0" borderId="24" xfId="0" applyFont="1" applyFill="1" applyBorder="1" applyAlignment="1" applyProtection="1">
      <alignment horizontal="center" vertical="center"/>
      <protection locked="0"/>
    </xf>
    <xf numFmtId="44" fontId="10" fillId="0" borderId="41" xfId="0" applyNumberFormat="1" applyFont="1" applyFill="1" applyBorder="1" applyAlignment="1" applyProtection="1">
      <alignment horizontal="center" vertical="center" wrapText="1"/>
      <protection locked="0"/>
    </xf>
    <xf numFmtId="44" fontId="10" fillId="6" borderId="31" xfId="0" applyNumberFormat="1" applyFont="1" applyFill="1" applyBorder="1" applyAlignment="1" applyProtection="1">
      <alignment horizontal="center" vertical="center" wrapText="1"/>
    </xf>
    <xf numFmtId="44" fontId="11" fillId="6" borderId="30" xfId="0" applyNumberFormat="1" applyFont="1" applyFill="1" applyBorder="1" applyAlignment="1" applyProtection="1">
      <alignment horizontal="center" vertical="center" wrapText="1"/>
    </xf>
    <xf numFmtId="44" fontId="11" fillId="6" borderId="31" xfId="0" applyNumberFormat="1" applyFont="1" applyFill="1" applyBorder="1" applyAlignment="1" applyProtection="1">
      <alignment horizontal="center" vertical="center" wrapText="1"/>
    </xf>
    <xf numFmtId="0" fontId="6" fillId="6" borderId="23" xfId="0" applyFont="1" applyFill="1" applyBorder="1" applyAlignment="1" applyProtection="1">
      <alignment horizontal="center" vertical="center" wrapText="1"/>
    </xf>
    <xf numFmtId="0" fontId="6" fillId="6" borderId="31" xfId="0" applyFont="1" applyFill="1" applyBorder="1" applyAlignment="1" applyProtection="1">
      <alignment horizontal="center" vertical="center" wrapText="1"/>
    </xf>
    <xf numFmtId="0" fontId="6" fillId="6" borderId="30" xfId="0" applyFont="1" applyFill="1" applyBorder="1" applyAlignment="1" applyProtection="1">
      <alignment horizontal="center" vertical="center" wrapText="1"/>
    </xf>
    <xf numFmtId="10" fontId="11" fillId="6" borderId="22" xfId="0" applyNumberFormat="1" applyFont="1" applyFill="1" applyBorder="1" applyAlignment="1" applyProtection="1">
      <alignment horizontal="right" vertical="center" wrapText="1" indent="1"/>
    </xf>
    <xf numFmtId="10" fontId="11" fillId="6" borderId="24" xfId="0" applyNumberFormat="1" applyFont="1" applyFill="1" applyBorder="1" applyAlignment="1" applyProtection="1">
      <alignment horizontal="right" vertical="center" wrapText="1" indent="1"/>
    </xf>
    <xf numFmtId="10" fontId="11" fillId="6" borderId="3" xfId="0" applyNumberFormat="1" applyFont="1" applyFill="1" applyBorder="1" applyAlignment="1" applyProtection="1">
      <alignment horizontal="right" vertical="center" wrapText="1" indent="1"/>
    </xf>
    <xf numFmtId="10" fontId="11" fillId="6" borderId="4" xfId="0" applyNumberFormat="1" applyFont="1" applyFill="1" applyBorder="1" applyAlignment="1" applyProtection="1">
      <alignment horizontal="right" vertical="center" wrapText="1" indent="1"/>
    </xf>
    <xf numFmtId="10" fontId="11" fillId="6" borderId="5" xfId="0" applyNumberFormat="1" applyFont="1" applyFill="1" applyBorder="1" applyAlignment="1" applyProtection="1">
      <alignment horizontal="right" vertical="center" wrapText="1" indent="1"/>
    </xf>
    <xf numFmtId="0" fontId="6" fillId="0" borderId="3" xfId="0" applyFont="1" applyFill="1" applyBorder="1" applyAlignment="1" applyProtection="1">
      <alignment horizontal="left" vertical="center" wrapText="1"/>
    </xf>
    <xf numFmtId="0" fontId="6" fillId="0" borderId="4" xfId="0" applyFont="1" applyFill="1" applyBorder="1" applyAlignment="1" applyProtection="1">
      <alignment horizontal="left" vertical="center" wrapText="1"/>
    </xf>
    <xf numFmtId="0" fontId="6" fillId="0" borderId="5" xfId="0" applyFont="1" applyFill="1" applyBorder="1" applyAlignment="1" applyProtection="1">
      <alignment horizontal="left" vertical="center" wrapText="1"/>
    </xf>
    <xf numFmtId="10" fontId="10" fillId="6" borderId="22" xfId="0" applyNumberFormat="1" applyFont="1" applyFill="1" applyBorder="1" applyAlignment="1" applyProtection="1">
      <alignment horizontal="right" vertical="center" wrapText="1" indent="1"/>
    </xf>
    <xf numFmtId="10" fontId="10" fillId="6" borderId="24" xfId="0" applyNumberFormat="1" applyFont="1" applyFill="1" applyBorder="1" applyAlignment="1" applyProtection="1">
      <alignment horizontal="right" vertical="center" wrapText="1" indent="1"/>
    </xf>
    <xf numFmtId="0" fontId="6" fillId="0" borderId="7" xfId="0" applyFont="1" applyFill="1" applyBorder="1" applyAlignment="1" applyProtection="1">
      <alignment horizontal="center" vertical="center"/>
    </xf>
    <xf numFmtId="0" fontId="6" fillId="0" borderId="7" xfId="0" applyFont="1" applyFill="1" applyBorder="1" applyAlignment="1" applyProtection="1">
      <alignment horizontal="center" vertical="center" wrapText="1"/>
    </xf>
    <xf numFmtId="44" fontId="11" fillId="0" borderId="3" xfId="0" applyNumberFormat="1" applyFont="1" applyFill="1" applyBorder="1" applyAlignment="1" applyProtection="1">
      <alignment horizontal="center" vertical="center" wrapText="1"/>
    </xf>
    <xf numFmtId="44" fontId="11" fillId="0" borderId="4" xfId="0" applyNumberFormat="1" applyFont="1" applyFill="1" applyBorder="1" applyAlignment="1" applyProtection="1">
      <alignment horizontal="center" vertical="center" wrapText="1"/>
    </xf>
    <xf numFmtId="44" fontId="11" fillId="0" borderId="5" xfId="0" applyNumberFormat="1" applyFont="1" applyFill="1" applyBorder="1" applyAlignment="1" applyProtection="1">
      <alignment horizontal="center" vertical="center" wrapText="1"/>
    </xf>
    <xf numFmtId="0" fontId="6" fillId="6" borderId="3" xfId="0" applyFont="1" applyFill="1" applyBorder="1" applyAlignment="1" applyProtection="1">
      <alignment horizontal="left" vertical="center" wrapText="1" indent="1" shrinkToFit="1"/>
    </xf>
    <xf numFmtId="0" fontId="6" fillId="6" borderId="4" xfId="0" applyFont="1" applyFill="1" applyBorder="1" applyAlignment="1" applyProtection="1">
      <alignment horizontal="left" vertical="center" wrapText="1" indent="1" shrinkToFit="1"/>
    </xf>
    <xf numFmtId="0" fontId="6" fillId="6" borderId="30" xfId="0" applyFont="1" applyFill="1" applyBorder="1" applyAlignment="1" applyProtection="1">
      <alignment horizontal="left" vertical="center" wrapText="1" indent="1" shrinkToFit="1"/>
    </xf>
    <xf numFmtId="44" fontId="10" fillId="6" borderId="9" xfId="0" applyNumberFormat="1" applyFont="1" applyFill="1" applyBorder="1" applyAlignment="1" applyProtection="1">
      <alignment horizontal="center" vertical="center" wrapText="1"/>
    </xf>
    <xf numFmtId="44" fontId="10" fillId="0" borderId="48" xfId="0" applyNumberFormat="1" applyFont="1" applyFill="1" applyBorder="1" applyAlignment="1" applyProtection="1">
      <alignment horizontal="center" vertical="center" wrapText="1"/>
      <protection locked="0"/>
    </xf>
    <xf numFmtId="44" fontId="10" fillId="0" borderId="49" xfId="0" applyNumberFormat="1" applyFont="1" applyFill="1" applyBorder="1" applyAlignment="1" applyProtection="1">
      <alignment horizontal="center" vertical="center" wrapText="1"/>
      <protection locked="0"/>
    </xf>
    <xf numFmtId="44" fontId="10" fillId="0" borderId="50" xfId="0" applyNumberFormat="1" applyFont="1" applyFill="1" applyBorder="1" applyAlignment="1" applyProtection="1">
      <alignment horizontal="center" vertical="center" wrapText="1"/>
      <protection locked="0"/>
    </xf>
    <xf numFmtId="0" fontId="11" fillId="6" borderId="10" xfId="0" applyFont="1" applyFill="1" applyBorder="1" applyAlignment="1" applyProtection="1">
      <alignment horizontal="center" vertical="center" wrapText="1"/>
    </xf>
    <xf numFmtId="0" fontId="11" fillId="6" borderId="7" xfId="0" applyFont="1" applyFill="1" applyBorder="1" applyAlignment="1" applyProtection="1">
      <alignment horizontal="center" vertical="center" wrapText="1"/>
    </xf>
    <xf numFmtId="0" fontId="11" fillId="6" borderId="11" xfId="0" applyFont="1" applyFill="1" applyBorder="1" applyAlignment="1" applyProtection="1">
      <alignment horizontal="center" vertical="center" wrapText="1"/>
    </xf>
    <xf numFmtId="44" fontId="10" fillId="6" borderId="3" xfId="0" applyNumberFormat="1" applyFont="1" applyFill="1" applyBorder="1" applyAlignment="1" applyProtection="1">
      <alignment horizontal="center" vertical="center" wrapText="1"/>
    </xf>
    <xf numFmtId="44" fontId="10" fillId="6" borderId="4" xfId="0" applyNumberFormat="1" applyFont="1" applyFill="1" applyBorder="1" applyAlignment="1" applyProtection="1">
      <alignment horizontal="center" vertical="center" wrapText="1"/>
    </xf>
    <xf numFmtId="44" fontId="10" fillId="6" borderId="5" xfId="0" applyNumberFormat="1" applyFont="1" applyFill="1" applyBorder="1" applyAlignment="1" applyProtection="1">
      <alignment horizontal="center" vertical="center" wrapText="1"/>
    </xf>
    <xf numFmtId="0" fontId="2" fillId="6" borderId="31" xfId="0" applyFont="1" applyFill="1" applyBorder="1" applyAlignment="1" applyProtection="1">
      <alignment horizontal="left" vertical="center" wrapText="1" indent="1"/>
    </xf>
    <xf numFmtId="44" fontId="10" fillId="6" borderId="28" xfId="0" applyNumberFormat="1" applyFont="1" applyFill="1" applyBorder="1" applyAlignment="1" applyProtection="1">
      <alignment horizontal="center" vertical="center" wrapText="1"/>
    </xf>
    <xf numFmtId="44" fontId="10" fillId="6" borderId="26" xfId="0" applyNumberFormat="1" applyFont="1" applyFill="1" applyBorder="1" applyAlignment="1" applyProtection="1">
      <alignment horizontal="center" vertical="center" wrapText="1"/>
    </xf>
    <xf numFmtId="44" fontId="10" fillId="6" borderId="43" xfId="0" applyNumberFormat="1" applyFont="1" applyFill="1" applyBorder="1" applyAlignment="1" applyProtection="1">
      <alignment horizontal="center" vertical="center" wrapText="1"/>
    </xf>
    <xf numFmtId="10" fontId="35" fillId="8" borderId="45" xfId="0" applyNumberFormat="1" applyFont="1" applyFill="1" applyBorder="1" applyAlignment="1" applyProtection="1">
      <alignment horizontal="right" vertical="center" wrapText="1" indent="1"/>
    </xf>
    <xf numFmtId="10" fontId="35" fillId="8" borderId="46" xfId="0" applyNumberFormat="1" applyFont="1" applyFill="1" applyBorder="1" applyAlignment="1" applyProtection="1">
      <alignment horizontal="right" vertical="center" wrapText="1" indent="1"/>
    </xf>
    <xf numFmtId="10" fontId="35" fillId="8" borderId="47" xfId="0" applyNumberFormat="1" applyFont="1" applyFill="1" applyBorder="1" applyAlignment="1" applyProtection="1">
      <alignment horizontal="right" vertical="center" wrapText="1" indent="1"/>
    </xf>
    <xf numFmtId="44" fontId="35" fillId="8" borderId="29" xfId="0" applyNumberFormat="1" applyFont="1" applyFill="1" applyBorder="1" applyAlignment="1" applyProtection="1">
      <alignment horizontal="center" vertical="center" wrapText="1"/>
    </xf>
    <xf numFmtId="44" fontId="35" fillId="8" borderId="17" xfId="0" applyNumberFormat="1" applyFont="1" applyFill="1" applyBorder="1" applyAlignment="1" applyProtection="1">
      <alignment horizontal="center" vertical="center" wrapText="1"/>
    </xf>
    <xf numFmtId="44" fontId="35" fillId="8" borderId="42" xfId="0" applyNumberFormat="1" applyFont="1" applyFill="1" applyBorder="1" applyAlignment="1" applyProtection="1">
      <alignment horizontal="center" vertical="center" wrapText="1"/>
    </xf>
    <xf numFmtId="10" fontId="35" fillId="8" borderId="16" xfId="0" applyNumberFormat="1" applyFont="1" applyFill="1" applyBorder="1" applyAlignment="1" applyProtection="1">
      <alignment horizontal="right" vertical="center" wrapText="1" indent="1"/>
    </xf>
    <xf numFmtId="10" fontId="35" fillId="8" borderId="18" xfId="0" applyNumberFormat="1" applyFont="1" applyFill="1" applyBorder="1" applyAlignment="1" applyProtection="1">
      <alignment horizontal="right" vertical="center" wrapText="1" indent="1"/>
    </xf>
    <xf numFmtId="44" fontId="10" fillId="6" borderId="29" xfId="0" applyNumberFormat="1" applyFont="1" applyFill="1" applyBorder="1" applyAlignment="1" applyProtection="1">
      <alignment horizontal="center" vertical="center" wrapText="1"/>
    </xf>
    <xf numFmtId="44" fontId="10" fillId="6" borderId="17" xfId="0" applyNumberFormat="1" applyFont="1" applyFill="1" applyBorder="1" applyAlignment="1" applyProtection="1">
      <alignment horizontal="center" vertical="center" wrapText="1"/>
    </xf>
    <xf numFmtId="44" fontId="10" fillId="6" borderId="42" xfId="0" applyNumberFormat="1" applyFont="1" applyFill="1" applyBorder="1" applyAlignment="1" applyProtection="1">
      <alignment horizontal="center" vertical="center" wrapText="1"/>
    </xf>
    <xf numFmtId="44" fontId="35" fillId="8" borderId="29" xfId="0" applyNumberFormat="1" applyFont="1" applyFill="1" applyBorder="1" applyAlignment="1" applyProtection="1">
      <alignment horizontal="center" vertical="center" wrapText="1"/>
      <protection locked="0"/>
    </xf>
    <xf numFmtId="44" fontId="35" fillId="8" borderId="17" xfId="0" applyNumberFormat="1" applyFont="1" applyFill="1" applyBorder="1" applyAlignment="1" applyProtection="1">
      <alignment horizontal="center" vertical="center" wrapText="1"/>
      <protection locked="0"/>
    </xf>
    <xf numFmtId="44" fontId="35" fillId="8" borderId="42" xfId="0" applyNumberFormat="1" applyFont="1" applyFill="1" applyBorder="1" applyAlignment="1" applyProtection="1">
      <alignment horizontal="center" vertical="center" wrapText="1"/>
      <protection locked="0"/>
    </xf>
  </cellXfs>
  <cellStyles count="4">
    <cellStyle name="Normal" xfId="0" builtinId="0"/>
    <cellStyle name="Normal 2 2" xfId="1" xr:uid="{00000000-0005-0000-0000-000001000000}"/>
    <cellStyle name="Normal 2 3" xfId="2" xr:uid="{00000000-0005-0000-0000-000002000000}"/>
    <cellStyle name="Normal 3" xfId="3" xr:uid="{00000000-0005-0000-0000-000003000000}"/>
  </cellStyles>
  <dxfs count="173">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ill>
        <patternFill>
          <bgColor rgb="FFFFFF00"/>
        </patternFill>
      </fill>
    </dxf>
    <dxf>
      <fill>
        <patternFill>
          <bgColor rgb="FFFFFF00"/>
        </patternFill>
      </fill>
    </dxf>
    <dxf>
      <font>
        <color theme="0" tint="-0.34998626667073579"/>
      </font>
      <fill>
        <patternFill>
          <bgColor theme="0" tint="-0.34998626667073579"/>
        </patternFill>
      </fill>
    </dxf>
    <dxf>
      <fill>
        <patternFill>
          <bgColor rgb="FFFFFF00"/>
        </patternFill>
      </fill>
    </dxf>
    <dxf>
      <fill>
        <patternFill>
          <bgColor rgb="FFFFFF00"/>
        </patternFill>
      </fill>
    </dxf>
    <dxf>
      <font>
        <color theme="0" tint="-0.34998626667073579"/>
      </font>
      <fill>
        <patternFill>
          <bgColor theme="0" tint="-0.34998626667073579"/>
        </patternFill>
      </fill>
    </dxf>
    <dxf>
      <fill>
        <patternFill>
          <bgColor rgb="FFFFFF00"/>
        </patternFill>
      </fill>
    </dxf>
    <dxf>
      <fill>
        <patternFill>
          <bgColor rgb="FFFFFF00"/>
        </patternFill>
      </fill>
    </dxf>
    <dxf>
      <font>
        <color theme="0" tint="-0.34998626667073579"/>
      </font>
      <fill>
        <patternFill>
          <bgColor theme="0" tint="-0.34998626667073579"/>
        </patternFill>
      </fill>
    </dxf>
    <dxf>
      <fill>
        <patternFill>
          <bgColor rgb="FFFFFF00"/>
        </patternFill>
      </fill>
    </dxf>
    <dxf>
      <fill>
        <patternFill>
          <bgColor rgb="FFFFFF00"/>
        </patternFill>
      </fill>
    </dxf>
    <dxf>
      <font>
        <color theme="0" tint="-0.34998626667073579"/>
      </font>
      <fill>
        <patternFill>
          <bgColor theme="0" tint="-0.34998626667073579"/>
        </patternFill>
      </fill>
    </dxf>
    <dxf>
      <fill>
        <patternFill>
          <bgColor rgb="FFFFFF00"/>
        </patternFill>
      </fill>
    </dxf>
    <dxf>
      <fill>
        <patternFill>
          <bgColor rgb="FFFFFF00"/>
        </patternFill>
      </fill>
    </dxf>
    <dxf>
      <font>
        <color theme="0" tint="-0.34998626667073579"/>
      </font>
      <fill>
        <patternFill>
          <bgColor theme="0" tint="-0.34998626667073579"/>
        </patternFill>
      </fill>
    </dxf>
    <dxf>
      <fill>
        <patternFill>
          <bgColor rgb="FFFFFF00"/>
        </patternFill>
      </fill>
    </dxf>
    <dxf>
      <fill>
        <patternFill>
          <bgColor rgb="FFFFFF00"/>
        </patternFill>
      </fill>
    </dxf>
    <dxf>
      <font>
        <color theme="0" tint="-0.34998626667073579"/>
      </font>
      <fill>
        <patternFill>
          <bgColor theme="0" tint="-0.34998626667073579"/>
        </patternFill>
      </fill>
    </dxf>
    <dxf>
      <fill>
        <patternFill>
          <bgColor rgb="FFFFFF00"/>
        </patternFill>
      </fill>
    </dxf>
    <dxf>
      <fill>
        <patternFill>
          <bgColor rgb="FFFFFF00"/>
        </patternFill>
      </fill>
    </dxf>
    <dxf>
      <font>
        <color theme="0" tint="-0.34998626667073579"/>
      </font>
      <fill>
        <patternFill>
          <bgColor theme="0" tint="-0.34998626667073579"/>
        </patternFill>
      </fill>
    </dxf>
    <dxf>
      <fill>
        <patternFill>
          <bgColor rgb="FFFFFF00"/>
        </patternFill>
      </fill>
    </dxf>
    <dxf>
      <fill>
        <patternFill>
          <bgColor rgb="FFFFFF00"/>
        </patternFill>
      </fill>
    </dxf>
    <dxf>
      <font>
        <color theme="0" tint="-0.34998626667073579"/>
      </font>
      <fill>
        <patternFill>
          <bgColor theme="0" tint="-0.34998626667073579"/>
        </patternFill>
      </fill>
    </dxf>
    <dxf>
      <fill>
        <patternFill>
          <bgColor rgb="FFFFFF00"/>
        </patternFill>
      </fill>
    </dxf>
    <dxf>
      <fill>
        <patternFill>
          <bgColor rgb="FFFFFF00"/>
        </patternFill>
      </fill>
    </dxf>
    <dxf>
      <font>
        <color theme="0" tint="-0.34998626667073579"/>
      </font>
      <fill>
        <patternFill>
          <bgColor theme="0" tint="-0.3499862666707357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b val="0"/>
        <i val="0"/>
        <color auto="1"/>
      </font>
    </dxf>
    <dxf>
      <font>
        <b val="0"/>
        <i val="0"/>
        <color auto="1"/>
      </font>
    </dxf>
    <dxf>
      <font>
        <b val="0"/>
        <i val="0"/>
        <color auto="1"/>
      </font>
    </dxf>
    <dxf>
      <font>
        <b val="0"/>
        <i val="0"/>
        <color auto="1"/>
      </font>
    </dxf>
    <dxf>
      <font>
        <b val="0"/>
        <i val="0"/>
        <color auto="1"/>
      </font>
    </dxf>
    <dxf>
      <font>
        <color theme="0" tint="-0.34998626667073579"/>
      </font>
      <fill>
        <patternFill>
          <bgColor theme="0" tint="-0.34998626667073579"/>
        </patternFill>
      </fill>
    </dxf>
    <dxf>
      <font>
        <b val="0"/>
        <i val="0"/>
        <color auto="1"/>
      </font>
    </dxf>
    <dxf>
      <font>
        <b val="0"/>
        <i val="0"/>
        <color auto="1"/>
      </font>
    </dxf>
    <dxf>
      <font>
        <color theme="0" tint="-0.34998626667073579"/>
      </font>
      <fill>
        <patternFill>
          <bgColor theme="0" tint="-0.34998626667073579"/>
        </patternFill>
      </fill>
    </dxf>
    <dxf>
      <font>
        <b val="0"/>
        <i val="0"/>
        <color auto="1"/>
      </font>
    </dxf>
    <dxf>
      <font>
        <b val="0"/>
        <i val="0"/>
        <color auto="1"/>
      </font>
    </dxf>
    <dxf>
      <font>
        <b val="0"/>
        <i val="0"/>
        <color auto="1"/>
      </font>
    </dxf>
    <dxf>
      <font>
        <b val="0"/>
        <i val="0"/>
        <color auto="1"/>
      </font>
    </dxf>
    <dxf>
      <font>
        <color theme="0" tint="-0.34998626667073579"/>
      </font>
      <fill>
        <patternFill>
          <bgColor theme="0" tint="-0.34998626667073579"/>
        </patternFill>
      </fill>
    </dxf>
    <dxf>
      <font>
        <color theme="0" tint="-0.34998626667073579"/>
      </font>
      <fill>
        <patternFill>
          <bgColor theme="0" tint="-0.34998626667073579"/>
        </patternFill>
      </fill>
    </dxf>
    <dxf>
      <fill>
        <patternFill>
          <bgColor rgb="FFFFFF00"/>
        </patternFill>
      </fill>
    </dxf>
    <dxf>
      <fill>
        <patternFill>
          <bgColor rgb="FFFFFF00"/>
        </patternFill>
      </fill>
    </dxf>
    <dxf>
      <fill>
        <patternFill>
          <bgColor rgb="FFFFFF00"/>
        </patternFill>
      </fill>
    </dxf>
    <dxf>
      <font>
        <b val="0"/>
        <i val="0"/>
        <color auto="1"/>
      </font>
    </dxf>
    <dxf>
      <font>
        <b val="0"/>
        <i val="0"/>
        <color auto="1"/>
      </font>
    </dxf>
    <dxf>
      <fill>
        <patternFill>
          <bgColor rgb="FFFFFF00"/>
        </patternFill>
      </fill>
    </dxf>
    <dxf>
      <fill>
        <patternFill>
          <bgColor rgb="FFFFFF00"/>
        </patternFill>
      </fill>
    </dxf>
    <dxf>
      <font>
        <b val="0"/>
        <i val="0"/>
        <color auto="1"/>
      </font>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b val="0"/>
        <i val="0"/>
        <color auto="1"/>
      </font>
    </dxf>
    <dxf>
      <fill>
        <patternFill>
          <bgColor rgb="FFFFFF00"/>
        </patternFill>
      </fill>
    </dxf>
    <dxf>
      <font>
        <b val="0"/>
        <i val="0"/>
        <color auto="1"/>
      </font>
    </dxf>
    <dxf>
      <fill>
        <patternFill>
          <bgColor rgb="FFFFFF00"/>
        </patternFill>
      </fill>
    </dxf>
    <dxf>
      <font>
        <b val="0"/>
        <i val="0"/>
        <color auto="1"/>
      </font>
    </dxf>
    <dxf>
      <fill>
        <patternFill>
          <bgColor rgb="FFFFFF00"/>
        </patternFill>
      </fill>
    </dxf>
    <dxf>
      <font>
        <color theme="0" tint="-0.34998626667073579"/>
      </font>
      <fill>
        <patternFill>
          <bgColor theme="0" tint="-0.34998626667073579"/>
        </patternFill>
      </fill>
    </dxf>
    <dxf>
      <fill>
        <patternFill>
          <bgColor rgb="FFFFFF00"/>
        </patternFill>
      </fill>
    </dxf>
    <dxf>
      <fill>
        <patternFill>
          <bgColor rgb="FFFFFF00"/>
        </patternFill>
      </fill>
    </dxf>
    <dxf>
      <font>
        <b val="0"/>
        <i val="0"/>
        <color auto="1"/>
      </font>
    </dxf>
    <dxf>
      <font>
        <color theme="0" tint="-0.34998626667073579"/>
      </font>
      <fill>
        <patternFill>
          <bgColor theme="0" tint="-0.34998626667073579"/>
        </patternFill>
      </fill>
    </dxf>
    <dxf>
      <fill>
        <patternFill>
          <bgColor rgb="FFFFFF00"/>
        </patternFill>
      </fill>
    </dxf>
    <dxf>
      <fill>
        <patternFill>
          <bgColor rgb="FFFFFF00"/>
        </patternFill>
      </fill>
    </dxf>
    <dxf>
      <font>
        <b val="0"/>
        <i val="0"/>
        <color auto="1"/>
      </font>
    </dxf>
    <dxf>
      <font>
        <b val="0"/>
        <i val="0"/>
        <color auto="1"/>
      </font>
    </dxf>
    <dxf>
      <font>
        <color theme="0" tint="-0.34998626667073579"/>
      </font>
      <fill>
        <patternFill>
          <bgColor theme="0" tint="-0.34998626667073579"/>
        </patternFill>
      </fill>
    </dxf>
    <dxf>
      <font>
        <color theme="0" tint="-0.34998626667073579"/>
      </font>
      <fill>
        <patternFill>
          <bgColor theme="0" tint="-0.34998626667073579"/>
        </patternFill>
      </fill>
    </dxf>
    <dxf>
      <fill>
        <patternFill>
          <bgColor rgb="FFFFFF00"/>
        </patternFill>
      </fill>
    </dxf>
    <dxf>
      <font>
        <b val="0"/>
        <i val="0"/>
        <color auto="1"/>
      </font>
    </dxf>
    <dxf>
      <font>
        <color theme="0" tint="-0.34998626667073579"/>
      </font>
      <fill>
        <patternFill>
          <bgColor theme="0" tint="-0.34998626667073579"/>
        </patternFill>
      </fill>
    </dxf>
    <dxf>
      <font>
        <color theme="0" tint="-0.34998626667073579"/>
      </font>
      <fill>
        <patternFill>
          <bgColor theme="0" tint="-0.34998626667073579"/>
        </patternFill>
      </fill>
    </dxf>
    <dxf>
      <fill>
        <patternFill>
          <bgColor rgb="FFFFFF00"/>
        </patternFill>
      </fill>
    </dxf>
    <dxf>
      <fill>
        <patternFill>
          <bgColor rgb="FFFFFF00"/>
        </patternFill>
      </fill>
    </dxf>
    <dxf>
      <font>
        <b val="0"/>
        <i val="0"/>
        <color auto="1"/>
      </font>
    </dxf>
    <dxf>
      <font>
        <b val="0"/>
        <i val="0"/>
        <color auto="1"/>
      </font>
    </dxf>
    <dxf>
      <font>
        <color theme="0" tint="-0.34998626667073579"/>
      </font>
      <fill>
        <patternFill>
          <bgColor theme="0" tint="-0.34998626667073579"/>
        </patternFill>
      </fill>
    </dxf>
    <dxf>
      <font>
        <color theme="0" tint="-0.34998626667073579"/>
      </font>
      <fill>
        <patternFill>
          <bgColor theme="0" tint="-0.34998626667073579"/>
        </patternFill>
      </fill>
    </dxf>
    <dxf>
      <fill>
        <patternFill>
          <bgColor rgb="FFFFFF00"/>
        </patternFill>
      </fill>
    </dxf>
    <dxf>
      <font>
        <b val="0"/>
        <i val="0"/>
        <color auto="1"/>
      </font>
    </dxf>
    <dxf>
      <font>
        <color theme="0" tint="-0.34998626667073579"/>
      </font>
      <fill>
        <patternFill>
          <bgColor theme="0" tint="-0.34998626667073579"/>
        </patternFill>
      </fill>
    </dxf>
    <dxf>
      <font>
        <color theme="0" tint="-0.34998626667073579"/>
      </font>
      <fill>
        <patternFill>
          <bgColor theme="0" tint="-0.34998626667073579"/>
        </patternFill>
      </fill>
    </dxf>
    <dxf>
      <fill>
        <patternFill>
          <bgColor rgb="FFFFFF00"/>
        </patternFill>
      </fill>
    </dxf>
    <dxf>
      <font>
        <b val="0"/>
        <i val="0"/>
        <color auto="1"/>
      </font>
    </dxf>
    <dxf>
      <font>
        <b val="0"/>
        <i val="0"/>
        <color auto="1"/>
      </font>
    </dxf>
    <dxf>
      <font>
        <b val="0"/>
        <i val="0"/>
        <color auto="1"/>
      </font>
    </dxf>
    <dxf>
      <font>
        <b val="0"/>
        <i val="0"/>
        <color auto="1"/>
      </font>
    </dxf>
    <dxf>
      <fill>
        <patternFill>
          <bgColor rgb="FFFFFF00"/>
        </patternFill>
      </fill>
    </dxf>
    <dxf>
      <font>
        <b val="0"/>
        <i val="0"/>
        <color auto="1"/>
      </font>
    </dxf>
    <dxf>
      <font>
        <color theme="0" tint="-0.34998626667073579"/>
      </font>
      <fill>
        <patternFill>
          <bgColor theme="0" tint="-0.34998626667073579"/>
        </patternFill>
      </fill>
    </dxf>
    <dxf>
      <font>
        <color theme="0" tint="-0.34998626667073579"/>
      </font>
      <fill>
        <patternFill>
          <bgColor theme="0" tint="-0.34998626667073579"/>
        </patternFill>
      </fill>
    </dxf>
    <dxf>
      <fill>
        <patternFill>
          <bgColor rgb="FFFFFF00"/>
        </patternFill>
      </fill>
    </dxf>
    <dxf>
      <fill>
        <patternFill>
          <bgColor rgb="FFFFFF00"/>
        </patternFill>
      </fill>
    </dxf>
    <dxf>
      <font>
        <b val="0"/>
        <i val="0"/>
        <color auto="1"/>
      </font>
    </dxf>
    <dxf>
      <font>
        <color theme="0" tint="-0.34998626667073579"/>
      </font>
      <fill>
        <patternFill>
          <bgColor theme="0" tint="-0.34998626667073579"/>
        </patternFill>
      </fill>
    </dxf>
    <dxf>
      <font>
        <color theme="0" tint="-0.34998626667073579"/>
      </font>
      <fill>
        <patternFill>
          <bgColor theme="0" tint="-0.34998626667073579"/>
        </patternFill>
      </fill>
    </dxf>
    <dxf>
      <font>
        <color auto="1"/>
      </font>
      <fill>
        <patternFill>
          <bgColor rgb="FFFFFF00"/>
        </patternFill>
      </fill>
    </dxf>
    <dxf>
      <font>
        <b val="0"/>
        <i val="0"/>
        <color auto="1"/>
      </font>
    </dxf>
    <dxf>
      <font>
        <color auto="1"/>
      </font>
      <fill>
        <patternFill>
          <bgColor rgb="FFFFFF00"/>
        </patternFill>
      </fill>
    </dxf>
    <dxf>
      <font>
        <b val="0"/>
        <i val="0"/>
        <color auto="1"/>
      </font>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b val="0"/>
        <i val="0"/>
        <color auto="1"/>
      </font>
    </dxf>
    <dxf>
      <fill>
        <patternFill>
          <bgColor rgb="FFFFFF00"/>
        </patternFill>
      </fill>
    </dxf>
    <dxf>
      <fill>
        <patternFill>
          <bgColor rgb="FFFFFF00"/>
        </patternFill>
      </fill>
    </dxf>
    <dxf>
      <font>
        <b val="0"/>
        <i val="0"/>
        <color auto="1"/>
      </font>
    </dxf>
    <dxf>
      <fill>
        <patternFill>
          <bgColor rgb="FFFFFF00"/>
        </patternFill>
      </fill>
    </dxf>
    <dxf>
      <font>
        <b val="0"/>
        <i val="0"/>
        <color auto="1"/>
      </font>
    </dxf>
    <dxf>
      <fill>
        <patternFill>
          <bgColor rgb="FFFFFF00"/>
        </patternFill>
      </fill>
    </dxf>
    <dxf>
      <fill>
        <patternFill>
          <bgColor rgb="FFFFFF00"/>
        </patternFill>
      </fill>
    </dxf>
    <dxf>
      <font>
        <b val="0"/>
        <i val="0"/>
        <color auto="1"/>
      </font>
    </dxf>
    <dxf>
      <fill>
        <patternFill>
          <bgColor rgb="FFFFFF00"/>
        </patternFill>
      </fill>
    </dxf>
    <dxf>
      <fill>
        <patternFill>
          <bgColor rgb="FFFFFF00"/>
        </patternFill>
      </fill>
    </dxf>
    <dxf>
      <font>
        <b val="0"/>
        <i val="0"/>
        <color auto="1"/>
      </font>
    </dxf>
    <dxf>
      <fill>
        <patternFill>
          <bgColor rgb="FFFFFF00"/>
        </patternFill>
      </fill>
    </dxf>
    <dxf>
      <fill>
        <patternFill>
          <bgColor rgb="FFFFFF00"/>
        </patternFill>
      </fill>
    </dxf>
    <dxf>
      <font>
        <b val="0"/>
        <i val="0"/>
        <color auto="1"/>
      </font>
    </dxf>
    <dxf>
      <fill>
        <patternFill>
          <bgColor rgb="FFFFFF00"/>
        </patternFill>
      </fill>
    </dxf>
    <dxf>
      <fill>
        <patternFill>
          <bgColor rgb="FFFFFF00"/>
        </patternFill>
      </fill>
    </dxf>
    <dxf>
      <font>
        <b val="0"/>
        <i val="0"/>
        <color auto="1"/>
      </font>
    </dxf>
    <dxf>
      <fill>
        <patternFill>
          <bgColor rgb="FFFFFF00"/>
        </patternFill>
      </fill>
    </dxf>
    <dxf>
      <fill>
        <patternFill>
          <bgColor rgb="FFFFFF00"/>
        </patternFill>
      </fill>
    </dxf>
    <dxf>
      <fill>
        <patternFill>
          <bgColor rgb="FFFFFF00"/>
        </patternFill>
      </fill>
    </dxf>
    <dxf>
      <fill>
        <patternFill>
          <bgColor rgb="FFFFFF00"/>
        </patternFill>
      </fill>
    </dxf>
    <dxf>
      <font>
        <b val="0"/>
        <i val="0"/>
        <color auto="1"/>
      </font>
    </dxf>
    <dxf>
      <fill>
        <patternFill>
          <bgColor rgb="FFFFFF00"/>
        </patternFill>
      </fill>
    </dxf>
    <dxf>
      <font>
        <b val="0"/>
        <i val="0"/>
        <color auto="1"/>
      </font>
    </dxf>
    <dxf>
      <fill>
        <patternFill>
          <bgColor rgb="FFFFFF00"/>
        </patternFill>
      </fill>
    </dxf>
    <dxf>
      <font>
        <b val="0"/>
        <i val="0"/>
        <color auto="1"/>
      </font>
    </dxf>
    <dxf>
      <fill>
        <patternFill>
          <bgColor rgb="FFFFFF00"/>
        </patternFill>
      </fill>
    </dxf>
    <dxf>
      <font>
        <b val="0"/>
        <i val="0"/>
        <color auto="1"/>
      </font>
    </dxf>
    <dxf>
      <fill>
        <patternFill>
          <bgColor rgb="FFFFFF00"/>
        </patternFill>
      </fill>
    </dxf>
    <dxf>
      <fill>
        <patternFill>
          <bgColor rgb="FFFFFF00"/>
        </patternFill>
      </fill>
    </dxf>
    <dxf>
      <font>
        <b val="0"/>
        <i val="0"/>
        <color auto="1"/>
      </font>
    </dxf>
    <dxf>
      <font>
        <b val="0"/>
        <i val="0"/>
        <color auto="1"/>
      </font>
    </dxf>
    <dxf>
      <font>
        <b val="0"/>
        <i val="0"/>
        <color auto="1"/>
      </font>
    </dxf>
    <dxf>
      <fill>
        <patternFill>
          <bgColor rgb="FFFFFF00"/>
        </patternFill>
      </fill>
    </dxf>
    <dxf>
      <fill>
        <patternFill>
          <bgColor rgb="FFFFFF00"/>
        </patternFill>
      </fill>
    </dxf>
    <dxf>
      <font>
        <b val="0"/>
        <i val="0"/>
        <color auto="1"/>
      </font>
    </dxf>
    <dxf>
      <fill>
        <patternFill>
          <bgColor rgb="FFFFFF00"/>
        </patternFill>
      </fill>
    </dxf>
    <dxf>
      <font>
        <b val="0"/>
        <i val="0"/>
        <color auto="1"/>
      </font>
    </dxf>
    <dxf>
      <font>
        <b val="0"/>
        <i val="0"/>
        <color auto="1"/>
      </font>
    </dxf>
    <dxf>
      <fill>
        <patternFill>
          <bgColor rgb="FFFFFF00"/>
        </patternFill>
      </fill>
    </dxf>
    <dxf>
      <fill>
        <patternFill>
          <bgColor rgb="FFFFFF00"/>
        </patternFill>
      </fill>
    </dxf>
    <dxf>
      <font>
        <b val="0"/>
        <i val="0"/>
        <color auto="1"/>
      </font>
    </dxf>
    <dxf>
      <font>
        <b val="0"/>
        <i val="0"/>
        <color auto="1"/>
      </font>
    </dxf>
    <dxf>
      <font>
        <b val="0"/>
        <i val="0"/>
        <color auto="1"/>
      </font>
    </dxf>
    <dxf>
      <font>
        <color theme="0" tint="-0.34998626667073579"/>
      </font>
      <fill>
        <patternFill>
          <bgColor theme="0" tint="-0.34998626667073579"/>
        </patternFill>
      </fill>
    </dxf>
    <dxf>
      <font>
        <color theme="0" tint="-0.34998626667073579"/>
      </font>
      <fill>
        <patternFill>
          <bgColor theme="0" tint="-0.34998626667073579"/>
        </patternFill>
      </fill>
    </dxf>
    <dxf>
      <fill>
        <patternFill>
          <bgColor rgb="FFFFFF00"/>
        </patternFill>
      </fill>
    </dxf>
    <dxf>
      <fill>
        <patternFill>
          <bgColor rgb="FFFFFF00"/>
        </patternFill>
      </fill>
    </dxf>
    <dxf>
      <font>
        <b val="0"/>
        <i val="0"/>
        <color auto="1"/>
      </font>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180975</xdr:colOff>
      <xdr:row>0</xdr:row>
      <xdr:rowOff>0</xdr:rowOff>
    </xdr:from>
    <xdr:to>
      <xdr:col>16</xdr:col>
      <xdr:colOff>163996</xdr:colOff>
      <xdr:row>0</xdr:row>
      <xdr:rowOff>1258957</xdr:rowOff>
    </xdr:to>
    <xdr:pic>
      <xdr:nvPicPr>
        <xdr:cNvPr id="60431" name="Image 3" descr="interreg_programm_2-Seas_INTERNATIONAL_CMYK.jpg">
          <a:extLst>
            <a:ext uri="{FF2B5EF4-FFF2-40B4-BE49-F238E27FC236}">
              <a16:creationId xmlns:a16="http://schemas.microsoft.com/office/drawing/2014/main" id="{00000000-0008-0000-0000-00000FEC0000}"/>
            </a:ext>
          </a:extLst>
        </xdr:cNvPr>
        <xdr:cNvPicPr>
          <a:picLocks noChangeAspect="1"/>
        </xdr:cNvPicPr>
      </xdr:nvPicPr>
      <xdr:blipFill>
        <a:blip xmlns:r="http://schemas.openxmlformats.org/officeDocument/2006/relationships" r:embed="rId1" cstate="print"/>
        <a:srcRect/>
        <a:stretch>
          <a:fillRect/>
        </a:stretch>
      </xdr:blipFill>
      <xdr:spPr bwMode="auto">
        <a:xfrm>
          <a:off x="1847850" y="0"/>
          <a:ext cx="3650146" cy="1257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K40"/>
  <sheetViews>
    <sheetView workbookViewId="0">
      <selection activeCell="B37" sqref="B37"/>
    </sheetView>
  </sheetViews>
  <sheetFormatPr baseColWidth="10" defaultColWidth="11.42578125" defaultRowHeight="12.75" x14ac:dyDescent="0.2"/>
  <cols>
    <col min="1" max="1" width="11.42578125" style="2"/>
    <col min="2" max="2" width="25.140625" style="2" customWidth="1"/>
    <col min="3" max="16384" width="11.42578125" style="2"/>
  </cols>
  <sheetData>
    <row r="2" spans="2:11" x14ac:dyDescent="0.2">
      <c r="B2" s="1" t="s">
        <v>78</v>
      </c>
      <c r="D2" s="1" t="s">
        <v>88</v>
      </c>
      <c r="F2" s="1" t="s">
        <v>92</v>
      </c>
      <c r="K2" s="1" t="s">
        <v>238</v>
      </c>
    </row>
    <row r="3" spans="2:11" x14ac:dyDescent="0.2">
      <c r="B3" s="3" t="s">
        <v>84</v>
      </c>
      <c r="D3" s="3" t="s">
        <v>84</v>
      </c>
      <c r="F3" s="3" t="s">
        <v>84</v>
      </c>
      <c r="K3" s="3" t="s">
        <v>84</v>
      </c>
    </row>
    <row r="4" spans="2:11" x14ac:dyDescent="0.2">
      <c r="B4" s="4" t="s">
        <v>66</v>
      </c>
      <c r="D4" s="4" t="s">
        <v>86</v>
      </c>
      <c r="F4" s="4" t="s">
        <v>55</v>
      </c>
      <c r="K4" s="4" t="s">
        <v>239</v>
      </c>
    </row>
    <row r="5" spans="2:11" x14ac:dyDescent="0.2">
      <c r="B5" s="4" t="s">
        <v>67</v>
      </c>
      <c r="D5" s="5" t="s">
        <v>87</v>
      </c>
      <c r="F5" s="4" t="s">
        <v>56</v>
      </c>
      <c r="K5" s="4" t="s">
        <v>240</v>
      </c>
    </row>
    <row r="6" spans="2:11" x14ac:dyDescent="0.2">
      <c r="B6" s="4" t="s">
        <v>68</v>
      </c>
      <c r="F6" s="4" t="s">
        <v>57</v>
      </c>
      <c r="K6" s="4" t="s">
        <v>241</v>
      </c>
    </row>
    <row r="7" spans="2:11" x14ac:dyDescent="0.2">
      <c r="B7" s="4" t="s">
        <v>20</v>
      </c>
      <c r="F7" s="4" t="s">
        <v>58</v>
      </c>
      <c r="K7" s="4" t="s">
        <v>242</v>
      </c>
    </row>
    <row r="8" spans="2:11" x14ac:dyDescent="0.2">
      <c r="B8" s="4" t="s">
        <v>69</v>
      </c>
      <c r="F8" s="4" t="s">
        <v>59</v>
      </c>
      <c r="K8" s="4" t="s">
        <v>243</v>
      </c>
    </row>
    <row r="9" spans="2:11" x14ac:dyDescent="0.2">
      <c r="B9" s="4" t="s">
        <v>70</v>
      </c>
      <c r="D9" s="1" t="s">
        <v>227</v>
      </c>
      <c r="F9" s="5" t="s">
        <v>60</v>
      </c>
      <c r="K9" s="4" t="s">
        <v>244</v>
      </c>
    </row>
    <row r="10" spans="2:11" x14ac:dyDescent="0.2">
      <c r="B10" s="4" t="s">
        <v>71</v>
      </c>
      <c r="D10" s="3" t="s">
        <v>84</v>
      </c>
      <c r="K10" s="4" t="s">
        <v>245</v>
      </c>
    </row>
    <row r="11" spans="2:11" x14ac:dyDescent="0.2">
      <c r="B11" s="4" t="s">
        <v>72</v>
      </c>
      <c r="D11" s="4" t="s">
        <v>225</v>
      </c>
      <c r="K11" s="4" t="s">
        <v>246</v>
      </c>
    </row>
    <row r="12" spans="2:11" x14ac:dyDescent="0.2">
      <c r="B12" s="4" t="s">
        <v>73</v>
      </c>
      <c r="D12" s="5" t="s">
        <v>226</v>
      </c>
      <c r="K12" s="4" t="s">
        <v>247</v>
      </c>
    </row>
    <row r="13" spans="2:11" x14ac:dyDescent="0.2">
      <c r="B13" s="4" t="s">
        <v>74</v>
      </c>
      <c r="K13" s="5" t="s">
        <v>248</v>
      </c>
    </row>
    <row r="14" spans="2:11" x14ac:dyDescent="0.2">
      <c r="B14" s="4" t="s">
        <v>75</v>
      </c>
      <c r="F14" s="1" t="s">
        <v>230</v>
      </c>
    </row>
    <row r="15" spans="2:11" x14ac:dyDescent="0.2">
      <c r="B15" s="4" t="s">
        <v>76</v>
      </c>
      <c r="F15" s="3" t="s">
        <v>84</v>
      </c>
    </row>
    <row r="16" spans="2:11" x14ac:dyDescent="0.2">
      <c r="B16" s="5" t="s">
        <v>77</v>
      </c>
      <c r="F16" s="4" t="s">
        <v>229</v>
      </c>
    </row>
    <row r="17" spans="2:6" x14ac:dyDescent="0.2">
      <c r="F17" s="5" t="s">
        <v>231</v>
      </c>
    </row>
    <row r="19" spans="2:6" x14ac:dyDescent="0.2">
      <c r="B19" s="1" t="s">
        <v>100</v>
      </c>
    </row>
    <row r="20" spans="2:6" x14ac:dyDescent="0.2">
      <c r="B20" s="3" t="s">
        <v>84</v>
      </c>
    </row>
    <row r="21" spans="2:6" x14ac:dyDescent="0.2">
      <c r="B21" s="4" t="s">
        <v>258</v>
      </c>
      <c r="C21" s="2" t="s">
        <v>98</v>
      </c>
    </row>
    <row r="22" spans="2:6" x14ac:dyDescent="0.2">
      <c r="B22" s="4" t="s">
        <v>254</v>
      </c>
      <c r="C22" s="2" t="s">
        <v>99</v>
      </c>
    </row>
    <row r="23" spans="2:6" x14ac:dyDescent="0.2">
      <c r="B23" s="5" t="s">
        <v>255</v>
      </c>
      <c r="C23" s="53" t="s">
        <v>261</v>
      </c>
    </row>
    <row r="27" spans="2:6" x14ac:dyDescent="0.2">
      <c r="B27" s="53" t="s">
        <v>237</v>
      </c>
    </row>
    <row r="28" spans="2:6" x14ac:dyDescent="0.2">
      <c r="B28" s="53" t="s">
        <v>234</v>
      </c>
      <c r="C28" s="54">
        <v>43019</v>
      </c>
      <c r="D28" s="53" t="s">
        <v>235</v>
      </c>
    </row>
    <row r="29" spans="2:6" x14ac:dyDescent="0.2">
      <c r="B29" s="53" t="s">
        <v>173</v>
      </c>
      <c r="C29" s="54">
        <v>43111</v>
      </c>
      <c r="D29" s="53" t="s">
        <v>236</v>
      </c>
    </row>
    <row r="30" spans="2:6" x14ac:dyDescent="0.2">
      <c r="B30" s="2" t="s">
        <v>174</v>
      </c>
      <c r="C30" s="54">
        <v>43123</v>
      </c>
      <c r="D30" s="2" t="s">
        <v>250</v>
      </c>
    </row>
    <row r="31" spans="2:6" x14ac:dyDescent="0.2">
      <c r="B31" s="53" t="s">
        <v>251</v>
      </c>
      <c r="C31" s="54">
        <v>43300</v>
      </c>
      <c r="D31" s="53" t="s">
        <v>252</v>
      </c>
    </row>
    <row r="32" spans="2:6" x14ac:dyDescent="0.2">
      <c r="B32" s="53" t="s">
        <v>256</v>
      </c>
      <c r="C32" s="54">
        <v>43433</v>
      </c>
      <c r="D32" s="53" t="s">
        <v>257</v>
      </c>
    </row>
    <row r="33" spans="2:4" x14ac:dyDescent="0.2">
      <c r="B33" s="2" t="s">
        <v>262</v>
      </c>
      <c r="C33" s="54">
        <v>43447</v>
      </c>
      <c r="D33" s="2" t="s">
        <v>263</v>
      </c>
    </row>
    <row r="34" spans="2:4" x14ac:dyDescent="0.2">
      <c r="B34" s="2" t="s">
        <v>264</v>
      </c>
      <c r="C34" s="54">
        <v>43472</v>
      </c>
      <c r="D34" s="53" t="s">
        <v>265</v>
      </c>
    </row>
    <row r="35" spans="2:4" x14ac:dyDescent="0.2">
      <c r="B35" s="53" t="s">
        <v>266</v>
      </c>
      <c r="C35" s="54">
        <v>43516</v>
      </c>
      <c r="D35" s="53" t="s">
        <v>267</v>
      </c>
    </row>
    <row r="36" spans="2:4" x14ac:dyDescent="0.2">
      <c r="B36" s="2" t="s">
        <v>269</v>
      </c>
      <c r="C36" s="54">
        <v>43643</v>
      </c>
      <c r="D36" s="2" t="s">
        <v>270</v>
      </c>
    </row>
    <row r="37" spans="2:4" x14ac:dyDescent="0.2">
      <c r="C37" s="54"/>
    </row>
    <row r="38" spans="2:4" x14ac:dyDescent="0.2">
      <c r="C38" s="54"/>
    </row>
    <row r="39" spans="2:4" x14ac:dyDescent="0.2">
      <c r="C39" s="54"/>
    </row>
    <row r="40" spans="2:4" x14ac:dyDescent="0.2">
      <c r="C40" s="54"/>
    </row>
  </sheetData>
  <sheetProtection algorithmName="SHA-512" hashValue="Dn+ErwDR46gEWbRKEBih3Y38djMygfifPlF0HEGvNZ+WyL+55HL80X/wJ81YbhNAeo4+6lo7QqfiDNiwj/LB/A==" saltValue="B7k07lBTAykRTw8S9Tr9mQ=="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430"/>
  <sheetViews>
    <sheetView showZeros="0" tabSelected="1" zoomScale="106" zoomScaleNormal="106" zoomScaleSheetLayoutView="100" zoomScalePageLayoutView="40" workbookViewId="0">
      <selection activeCell="F7" sqref="F7:J7"/>
    </sheetView>
  </sheetViews>
  <sheetFormatPr baseColWidth="10" defaultColWidth="11.42578125" defaultRowHeight="12.75" x14ac:dyDescent="0.2"/>
  <cols>
    <col min="1" max="22" width="5" style="34" customWidth="1"/>
    <col min="23" max="23" width="39.5703125" style="34" customWidth="1"/>
    <col min="24" max="16384" width="11.42578125" style="36"/>
  </cols>
  <sheetData>
    <row r="1" spans="1:23" s="6" customFormat="1" ht="101.25" customHeight="1" x14ac:dyDescent="0.2">
      <c r="W1" s="7"/>
    </row>
    <row r="2" spans="1:23" s="8" customFormat="1" ht="60" customHeight="1" x14ac:dyDescent="0.2">
      <c r="C2" s="201" t="s">
        <v>85</v>
      </c>
      <c r="D2" s="202"/>
      <c r="E2" s="202"/>
      <c r="F2" s="202"/>
      <c r="G2" s="202"/>
      <c r="H2" s="202"/>
      <c r="I2" s="202"/>
      <c r="J2" s="202"/>
      <c r="K2" s="202"/>
      <c r="L2" s="202"/>
      <c r="M2" s="202"/>
      <c r="N2" s="202"/>
      <c r="O2" s="202"/>
      <c r="P2" s="202"/>
      <c r="Q2" s="202"/>
      <c r="R2" s="202"/>
      <c r="S2" s="202"/>
      <c r="T2" s="202"/>
      <c r="U2" s="9"/>
      <c r="V2" s="9"/>
      <c r="W2" s="10"/>
    </row>
    <row r="3" spans="1:23" s="6" customFormat="1" ht="26.25" customHeight="1" x14ac:dyDescent="0.2">
      <c r="A3" s="203" t="s">
        <v>13</v>
      </c>
      <c r="B3" s="204"/>
      <c r="C3" s="204"/>
      <c r="D3" s="204"/>
      <c r="E3" s="204"/>
      <c r="F3" s="204"/>
      <c r="G3" s="204"/>
      <c r="H3" s="204"/>
      <c r="I3" s="204"/>
      <c r="J3" s="204"/>
      <c r="K3" s="204"/>
      <c r="L3" s="204"/>
      <c r="M3" s="204"/>
      <c r="N3" s="204"/>
      <c r="O3" s="204"/>
      <c r="P3" s="204"/>
      <c r="Q3" s="204"/>
      <c r="R3" s="204"/>
      <c r="S3" s="204"/>
      <c r="T3" s="204"/>
      <c r="U3" s="204"/>
      <c r="V3" s="205"/>
      <c r="W3" s="7"/>
    </row>
    <row r="4" spans="1:23" s="6" customFormat="1" ht="157.5" customHeight="1" x14ac:dyDescent="0.2">
      <c r="A4" s="206" t="s">
        <v>224</v>
      </c>
      <c r="B4" s="207"/>
      <c r="C4" s="207"/>
      <c r="D4" s="207"/>
      <c r="E4" s="207"/>
      <c r="F4" s="207"/>
      <c r="G4" s="207"/>
      <c r="H4" s="207"/>
      <c r="I4" s="207"/>
      <c r="J4" s="207"/>
      <c r="K4" s="207"/>
      <c r="L4" s="207"/>
      <c r="M4" s="207"/>
      <c r="N4" s="207"/>
      <c r="O4" s="207"/>
      <c r="P4" s="207"/>
      <c r="Q4" s="207"/>
      <c r="R4" s="207"/>
      <c r="S4" s="207"/>
      <c r="T4" s="207"/>
      <c r="U4" s="207"/>
      <c r="V4" s="208"/>
      <c r="W4" s="7"/>
    </row>
    <row r="5" spans="1:23" s="11" customFormat="1" ht="7.5" customHeight="1" x14ac:dyDescent="0.2">
      <c r="W5" s="12"/>
    </row>
    <row r="6" spans="1:23" s="6" customFormat="1" ht="15" customHeight="1" x14ac:dyDescent="0.2">
      <c r="A6" s="13"/>
      <c r="B6" s="14" t="s">
        <v>23</v>
      </c>
      <c r="C6" s="15"/>
      <c r="D6" s="15"/>
      <c r="E6" s="15"/>
      <c r="F6" s="16"/>
      <c r="G6" s="16"/>
      <c r="H6" s="16"/>
      <c r="I6" s="16"/>
      <c r="J6" s="16"/>
      <c r="K6" s="16"/>
      <c r="L6" s="16"/>
      <c r="M6" s="16"/>
      <c r="N6" s="16"/>
      <c r="O6" s="16"/>
      <c r="P6" s="16"/>
      <c r="Q6" s="16"/>
      <c r="R6" s="16"/>
      <c r="S6" s="16"/>
      <c r="T6" s="16"/>
      <c r="U6" s="16"/>
      <c r="V6" s="17"/>
      <c r="W6" s="7"/>
    </row>
    <row r="7" spans="1:23" s="21" customFormat="1" ht="18.75" customHeight="1" x14ac:dyDescent="0.2">
      <c r="A7" s="221" t="s">
        <v>27</v>
      </c>
      <c r="B7" s="226"/>
      <c r="C7" s="226"/>
      <c r="D7" s="226"/>
      <c r="E7" s="226"/>
      <c r="F7" s="215"/>
      <c r="G7" s="219"/>
      <c r="H7" s="219"/>
      <c r="I7" s="219"/>
      <c r="J7" s="220"/>
      <c r="K7" s="18"/>
      <c r="L7" s="19"/>
      <c r="M7" s="19"/>
      <c r="N7" s="19"/>
      <c r="O7" s="19"/>
      <c r="P7" s="19"/>
      <c r="Q7" s="19"/>
      <c r="R7" s="19"/>
      <c r="S7" s="19"/>
      <c r="T7" s="19"/>
      <c r="U7" s="19"/>
      <c r="V7" s="19"/>
      <c r="W7" s="20"/>
    </row>
    <row r="8" spans="1:23" s="21" customFormat="1" ht="18.75" customHeight="1" x14ac:dyDescent="0.2">
      <c r="A8" s="227" t="s">
        <v>28</v>
      </c>
      <c r="B8" s="228"/>
      <c r="C8" s="228"/>
      <c r="D8" s="228"/>
      <c r="E8" s="228"/>
      <c r="F8" s="213"/>
      <c r="G8" s="213"/>
      <c r="H8" s="213"/>
      <c r="I8" s="213"/>
      <c r="J8" s="213"/>
      <c r="K8" s="213"/>
      <c r="L8" s="213"/>
      <c r="M8" s="213"/>
      <c r="N8" s="213"/>
      <c r="O8" s="213"/>
      <c r="P8" s="213"/>
      <c r="Q8" s="213"/>
      <c r="R8" s="213"/>
      <c r="S8" s="213"/>
      <c r="T8" s="213"/>
      <c r="U8" s="213"/>
      <c r="V8" s="214"/>
      <c r="W8" s="20"/>
    </row>
    <row r="9" spans="1:23" s="21" customFormat="1" ht="18.75" customHeight="1" x14ac:dyDescent="0.2">
      <c r="A9" s="217" t="s">
        <v>29</v>
      </c>
      <c r="B9" s="218"/>
      <c r="C9" s="218"/>
      <c r="D9" s="218"/>
      <c r="E9" s="218"/>
      <c r="F9" s="209"/>
      <c r="G9" s="209"/>
      <c r="H9" s="209"/>
      <c r="I9" s="209"/>
      <c r="J9" s="209"/>
      <c r="K9" s="209"/>
      <c r="L9" s="209"/>
      <c r="M9" s="209"/>
      <c r="N9" s="209"/>
      <c r="O9" s="209"/>
      <c r="P9" s="209"/>
      <c r="Q9" s="209"/>
      <c r="R9" s="209"/>
      <c r="S9" s="209"/>
      <c r="T9" s="209"/>
      <c r="U9" s="209"/>
      <c r="V9" s="210"/>
      <c r="W9" s="20"/>
    </row>
    <row r="10" spans="1:23" s="11" customFormat="1" ht="7.5" customHeight="1" x14ac:dyDescent="0.2">
      <c r="W10" s="12"/>
    </row>
    <row r="11" spans="1:23" s="6" customFormat="1" ht="15" customHeight="1" x14ac:dyDescent="0.2">
      <c r="A11" s="13"/>
      <c r="B11" s="14" t="s">
        <v>24</v>
      </c>
      <c r="C11" s="15"/>
      <c r="D11" s="15"/>
      <c r="E11" s="15"/>
      <c r="F11" s="16"/>
      <c r="G11" s="16"/>
      <c r="H11" s="16"/>
      <c r="I11" s="16"/>
      <c r="J11" s="16"/>
      <c r="K11" s="16"/>
      <c r="L11" s="16"/>
      <c r="M11" s="16"/>
      <c r="N11" s="16"/>
      <c r="O11" s="16"/>
      <c r="P11" s="16"/>
      <c r="Q11" s="16"/>
      <c r="R11" s="16"/>
      <c r="S11" s="16"/>
      <c r="T11" s="16"/>
      <c r="U11" s="16"/>
      <c r="V11" s="17"/>
      <c r="W11" s="7"/>
    </row>
    <row r="12" spans="1:23" s="11" customFormat="1" ht="18.75" customHeight="1" x14ac:dyDescent="0.2">
      <c r="A12" s="221" t="s">
        <v>3</v>
      </c>
      <c r="B12" s="222"/>
      <c r="C12" s="222"/>
      <c r="D12" s="222"/>
      <c r="E12" s="222"/>
      <c r="F12" s="215"/>
      <c r="G12" s="215"/>
      <c r="H12" s="215"/>
      <c r="I12" s="215"/>
      <c r="J12" s="215"/>
      <c r="K12" s="215"/>
      <c r="L12" s="215"/>
      <c r="M12" s="215"/>
      <c r="N12" s="215"/>
      <c r="O12" s="215"/>
      <c r="P12" s="215"/>
      <c r="Q12" s="215"/>
      <c r="R12" s="215"/>
      <c r="S12" s="215"/>
      <c r="T12" s="215"/>
      <c r="U12" s="215"/>
      <c r="V12" s="216"/>
      <c r="W12" s="12"/>
    </row>
    <row r="13" spans="1:23" s="11" customFormat="1" ht="18.75" customHeight="1" x14ac:dyDescent="0.2">
      <c r="A13" s="223" t="s">
        <v>4</v>
      </c>
      <c r="B13" s="224"/>
      <c r="C13" s="224"/>
      <c r="D13" s="224"/>
      <c r="E13" s="224"/>
      <c r="F13" s="211"/>
      <c r="G13" s="211"/>
      <c r="H13" s="211"/>
      <c r="I13" s="211"/>
      <c r="J13" s="211"/>
      <c r="K13" s="211"/>
      <c r="L13" s="211"/>
      <c r="M13" s="211"/>
      <c r="N13" s="211"/>
      <c r="O13" s="211"/>
      <c r="P13" s="211"/>
      <c r="Q13" s="211"/>
      <c r="R13" s="211"/>
      <c r="S13" s="211"/>
      <c r="T13" s="211"/>
      <c r="U13" s="211"/>
      <c r="V13" s="212"/>
      <c r="W13" s="12"/>
    </row>
    <row r="14" spans="1:23" s="11" customFormat="1" ht="18.75" customHeight="1" x14ac:dyDescent="0.2">
      <c r="A14" s="223" t="s">
        <v>2</v>
      </c>
      <c r="B14" s="224"/>
      <c r="C14" s="224"/>
      <c r="D14" s="224"/>
      <c r="E14" s="224"/>
      <c r="F14" s="211"/>
      <c r="G14" s="211"/>
      <c r="H14" s="211"/>
      <c r="I14" s="211"/>
      <c r="J14" s="211"/>
      <c r="K14" s="211"/>
      <c r="L14" s="211"/>
      <c r="M14" s="211"/>
      <c r="N14" s="211"/>
      <c r="O14" s="211"/>
      <c r="P14" s="211"/>
      <c r="Q14" s="211"/>
      <c r="R14" s="211"/>
      <c r="S14" s="211"/>
      <c r="T14" s="211"/>
      <c r="U14" s="211"/>
      <c r="V14" s="212"/>
      <c r="W14" s="12"/>
    </row>
    <row r="15" spans="1:23" s="11" customFormat="1" ht="18.75" customHeight="1" x14ac:dyDescent="0.2">
      <c r="A15" s="223" t="s">
        <v>5</v>
      </c>
      <c r="B15" s="224"/>
      <c r="C15" s="224"/>
      <c r="D15" s="224"/>
      <c r="E15" s="224"/>
      <c r="F15" s="211"/>
      <c r="G15" s="211"/>
      <c r="H15" s="211"/>
      <c r="I15" s="211"/>
      <c r="J15" s="211"/>
      <c r="K15" s="211"/>
      <c r="L15" s="211"/>
      <c r="M15" s="211"/>
      <c r="N15" s="211"/>
      <c r="O15" s="211"/>
      <c r="P15" s="211"/>
      <c r="Q15" s="211"/>
      <c r="R15" s="211"/>
      <c r="S15" s="211"/>
      <c r="T15" s="211"/>
      <c r="U15" s="211"/>
      <c r="V15" s="212"/>
      <c r="W15" s="12"/>
    </row>
    <row r="16" spans="1:23" s="11" customFormat="1" ht="18.75" customHeight="1" x14ac:dyDescent="0.2">
      <c r="A16" s="217" t="s">
        <v>34</v>
      </c>
      <c r="B16" s="225"/>
      <c r="C16" s="225"/>
      <c r="D16" s="225"/>
      <c r="E16" s="225"/>
      <c r="F16" s="209"/>
      <c r="G16" s="209"/>
      <c r="H16" s="209"/>
      <c r="I16" s="209"/>
      <c r="J16" s="209"/>
      <c r="K16" s="209"/>
      <c r="L16" s="209"/>
      <c r="M16" s="209"/>
      <c r="N16" s="209"/>
      <c r="O16" s="209"/>
      <c r="P16" s="209"/>
      <c r="Q16" s="209"/>
      <c r="R16" s="209"/>
      <c r="S16" s="209"/>
      <c r="T16" s="209"/>
      <c r="U16" s="209"/>
      <c r="V16" s="210"/>
      <c r="W16" s="12"/>
    </row>
    <row r="17" spans="1:23" s="11" customFormat="1" ht="7.5" customHeight="1" x14ac:dyDescent="0.2">
      <c r="W17" s="12"/>
    </row>
    <row r="18" spans="1:23" s="6" customFormat="1" ht="15" customHeight="1" x14ac:dyDescent="0.2">
      <c r="A18" s="13"/>
      <c r="B18" s="14" t="s">
        <v>25</v>
      </c>
      <c r="C18" s="15"/>
      <c r="D18" s="15"/>
      <c r="E18" s="15"/>
      <c r="F18" s="16"/>
      <c r="G18" s="16"/>
      <c r="H18" s="16"/>
      <c r="I18" s="16"/>
      <c r="J18" s="16"/>
      <c r="K18" s="16"/>
      <c r="L18" s="16"/>
      <c r="M18" s="16"/>
      <c r="N18" s="16"/>
      <c r="O18" s="16"/>
      <c r="P18" s="16"/>
      <c r="Q18" s="16"/>
      <c r="R18" s="16"/>
      <c r="S18" s="16"/>
      <c r="T18" s="16"/>
      <c r="U18" s="16"/>
      <c r="V18" s="17"/>
      <c r="W18" s="7"/>
    </row>
    <row r="19" spans="1:23" s="21" customFormat="1" ht="18.75" customHeight="1" x14ac:dyDescent="0.2">
      <c r="A19" s="235" t="s">
        <v>30</v>
      </c>
      <c r="B19" s="236"/>
      <c r="C19" s="236"/>
      <c r="D19" s="236"/>
      <c r="E19" s="236"/>
      <c r="F19" s="215"/>
      <c r="G19" s="215"/>
      <c r="H19" s="215"/>
      <c r="I19" s="215"/>
      <c r="J19" s="215"/>
      <c r="K19" s="215"/>
      <c r="L19" s="215"/>
      <c r="M19" s="215"/>
      <c r="N19" s="215"/>
      <c r="O19" s="215"/>
      <c r="P19" s="215"/>
      <c r="Q19" s="215"/>
      <c r="R19" s="215"/>
      <c r="S19" s="215"/>
      <c r="T19" s="215"/>
      <c r="U19" s="215"/>
      <c r="V19" s="216"/>
      <c r="W19" s="20"/>
    </row>
    <row r="20" spans="1:23" s="21" customFormat="1" ht="18.75" customHeight="1" x14ac:dyDescent="0.2">
      <c r="A20" s="233" t="s">
        <v>26</v>
      </c>
      <c r="B20" s="234"/>
      <c r="C20" s="234"/>
      <c r="D20" s="234"/>
      <c r="E20" s="234"/>
      <c r="F20" s="211"/>
      <c r="G20" s="211"/>
      <c r="H20" s="211"/>
      <c r="I20" s="211"/>
      <c r="J20" s="211"/>
      <c r="K20" s="211"/>
      <c r="L20" s="211"/>
      <c r="M20" s="211"/>
      <c r="N20" s="211"/>
      <c r="O20" s="211"/>
      <c r="P20" s="211"/>
      <c r="Q20" s="211"/>
      <c r="R20" s="211"/>
      <c r="S20" s="211"/>
      <c r="T20" s="211"/>
      <c r="U20" s="211"/>
      <c r="V20" s="212"/>
      <c r="W20" s="20"/>
    </row>
    <row r="21" spans="1:23" s="11" customFormat="1" ht="26.25" customHeight="1" x14ac:dyDescent="0.2">
      <c r="A21" s="233" t="s">
        <v>31</v>
      </c>
      <c r="B21" s="237"/>
      <c r="C21" s="237"/>
      <c r="D21" s="237"/>
      <c r="E21" s="238"/>
      <c r="F21" s="211"/>
      <c r="G21" s="211"/>
      <c r="H21" s="211"/>
      <c r="I21" s="211"/>
      <c r="J21" s="211"/>
      <c r="K21" s="211"/>
      <c r="L21" s="211"/>
      <c r="M21" s="211"/>
      <c r="N21" s="211"/>
      <c r="O21" s="211"/>
      <c r="P21" s="211"/>
      <c r="Q21" s="211"/>
      <c r="R21" s="211"/>
      <c r="S21" s="211"/>
      <c r="T21" s="211"/>
      <c r="U21" s="211"/>
      <c r="V21" s="212"/>
      <c r="W21" s="12"/>
    </row>
    <row r="22" spans="1:23" s="11" customFormat="1" ht="18.75" customHeight="1" x14ac:dyDescent="0.2">
      <c r="A22" s="233" t="s">
        <v>32</v>
      </c>
      <c r="B22" s="237"/>
      <c r="C22" s="237"/>
      <c r="D22" s="237"/>
      <c r="E22" s="238"/>
      <c r="F22" s="211"/>
      <c r="G22" s="211"/>
      <c r="H22" s="211"/>
      <c r="I22" s="211"/>
      <c r="J22" s="211"/>
      <c r="K22" s="211"/>
      <c r="L22" s="211"/>
      <c r="M22" s="211"/>
      <c r="N22" s="211"/>
      <c r="O22" s="211"/>
      <c r="P22" s="211"/>
      <c r="Q22" s="211"/>
      <c r="R22" s="211"/>
      <c r="S22" s="211"/>
      <c r="T22" s="211"/>
      <c r="U22" s="211"/>
      <c r="V22" s="212"/>
      <c r="W22" s="12"/>
    </row>
    <row r="23" spans="1:23" s="11" customFormat="1" ht="18.75" customHeight="1" x14ac:dyDescent="0.2">
      <c r="A23" s="233" t="s">
        <v>33</v>
      </c>
      <c r="B23" s="237"/>
      <c r="C23" s="237"/>
      <c r="D23" s="237"/>
      <c r="E23" s="238"/>
      <c r="F23" s="211"/>
      <c r="G23" s="211"/>
      <c r="H23" s="211"/>
      <c r="I23" s="211"/>
      <c r="J23" s="211"/>
      <c r="K23" s="211"/>
      <c r="L23" s="211"/>
      <c r="M23" s="211"/>
      <c r="N23" s="211"/>
      <c r="O23" s="211"/>
      <c r="P23" s="211"/>
      <c r="Q23" s="211"/>
      <c r="R23" s="211"/>
      <c r="S23" s="211"/>
      <c r="T23" s="211"/>
      <c r="U23" s="211"/>
      <c r="V23" s="212"/>
      <c r="W23" s="12"/>
    </row>
    <row r="24" spans="1:23" s="11" customFormat="1" ht="18.75" customHeight="1" x14ac:dyDescent="0.2">
      <c r="A24" s="233" t="s">
        <v>34</v>
      </c>
      <c r="B24" s="237"/>
      <c r="C24" s="237"/>
      <c r="D24" s="237"/>
      <c r="E24" s="238"/>
      <c r="F24" s="211"/>
      <c r="G24" s="211"/>
      <c r="H24" s="211"/>
      <c r="I24" s="211"/>
      <c r="J24" s="211"/>
      <c r="K24" s="211"/>
      <c r="L24" s="211"/>
      <c r="M24" s="211"/>
      <c r="N24" s="211"/>
      <c r="O24" s="211"/>
      <c r="P24" s="211"/>
      <c r="Q24" s="211"/>
      <c r="R24" s="211"/>
      <c r="S24" s="211"/>
      <c r="T24" s="211"/>
      <c r="U24" s="211"/>
      <c r="V24" s="212"/>
      <c r="W24" s="12"/>
    </row>
    <row r="25" spans="1:23" s="11" customFormat="1" ht="18.75" customHeight="1" x14ac:dyDescent="0.2">
      <c r="A25" s="233" t="s">
        <v>35</v>
      </c>
      <c r="B25" s="237"/>
      <c r="C25" s="237"/>
      <c r="D25" s="237"/>
      <c r="E25" s="238"/>
      <c r="F25" s="211"/>
      <c r="G25" s="211"/>
      <c r="H25" s="211"/>
      <c r="I25" s="211"/>
      <c r="J25" s="211"/>
      <c r="K25" s="211"/>
      <c r="L25" s="211"/>
      <c r="M25" s="211"/>
      <c r="N25" s="211"/>
      <c r="O25" s="211"/>
      <c r="P25" s="211"/>
      <c r="Q25" s="211"/>
      <c r="R25" s="211"/>
      <c r="S25" s="211"/>
      <c r="T25" s="211"/>
      <c r="U25" s="211"/>
      <c r="V25" s="212"/>
      <c r="W25" s="12"/>
    </row>
    <row r="26" spans="1:23" s="11" customFormat="1" ht="18.75" customHeight="1" x14ac:dyDescent="0.2">
      <c r="A26" s="233" t="s">
        <v>2</v>
      </c>
      <c r="B26" s="237"/>
      <c r="C26" s="237"/>
      <c r="D26" s="237"/>
      <c r="E26" s="237"/>
      <c r="F26" s="211"/>
      <c r="G26" s="211"/>
      <c r="H26" s="211"/>
      <c r="I26" s="211"/>
      <c r="J26" s="211"/>
      <c r="K26" s="211"/>
      <c r="L26" s="211"/>
      <c r="M26" s="211"/>
      <c r="N26" s="211"/>
      <c r="O26" s="211"/>
      <c r="P26" s="211"/>
      <c r="Q26" s="211"/>
      <c r="R26" s="211"/>
      <c r="S26" s="211"/>
      <c r="T26" s="211"/>
      <c r="U26" s="211"/>
      <c r="V26" s="212"/>
      <c r="W26" s="12"/>
    </row>
    <row r="27" spans="1:23" s="11" customFormat="1" ht="18.75" customHeight="1" x14ac:dyDescent="0.2">
      <c r="A27" s="250" t="s">
        <v>36</v>
      </c>
      <c r="B27" s="251"/>
      <c r="C27" s="251"/>
      <c r="D27" s="251"/>
      <c r="E27" s="218"/>
      <c r="F27" s="209"/>
      <c r="G27" s="209"/>
      <c r="H27" s="209"/>
      <c r="I27" s="209"/>
      <c r="J27" s="209"/>
      <c r="K27" s="209"/>
      <c r="L27" s="209"/>
      <c r="M27" s="209"/>
      <c r="N27" s="209"/>
      <c r="O27" s="209"/>
      <c r="P27" s="209"/>
      <c r="Q27" s="209"/>
      <c r="R27" s="209"/>
      <c r="S27" s="209"/>
      <c r="T27" s="209"/>
      <c r="U27" s="209"/>
      <c r="V27" s="210"/>
      <c r="W27" s="12"/>
    </row>
    <row r="28" spans="1:23" s="11" customFormat="1" ht="7.5" customHeight="1" x14ac:dyDescent="0.2">
      <c r="W28" s="12"/>
    </row>
    <row r="29" spans="1:23" s="6" customFormat="1" ht="15" customHeight="1" x14ac:dyDescent="0.2">
      <c r="A29" s="13"/>
      <c r="B29" s="14" t="s">
        <v>9</v>
      </c>
      <c r="C29" s="15"/>
      <c r="D29" s="15"/>
      <c r="E29" s="15"/>
      <c r="F29" s="16"/>
      <c r="G29" s="16"/>
      <c r="H29" s="16"/>
      <c r="I29" s="16"/>
      <c r="J29" s="16"/>
      <c r="K29" s="16"/>
      <c r="L29" s="16"/>
      <c r="M29" s="16"/>
      <c r="N29" s="16"/>
      <c r="O29" s="16"/>
      <c r="P29" s="16"/>
      <c r="Q29" s="16"/>
      <c r="R29" s="16"/>
      <c r="S29" s="16"/>
      <c r="T29" s="16"/>
      <c r="U29" s="16"/>
      <c r="V29" s="17"/>
      <c r="W29" s="7"/>
    </row>
    <row r="30" spans="1:23" s="11" customFormat="1" ht="18.75" customHeight="1" x14ac:dyDescent="0.2">
      <c r="A30" s="221" t="s">
        <v>17</v>
      </c>
      <c r="B30" s="226"/>
      <c r="C30" s="226"/>
      <c r="D30" s="226"/>
      <c r="E30" s="226"/>
      <c r="F30" s="226"/>
      <c r="G30" s="226"/>
      <c r="H30" s="258"/>
      <c r="I30" s="259"/>
      <c r="J30" s="259"/>
      <c r="K30" s="259"/>
      <c r="L30" s="260"/>
      <c r="M30" s="294"/>
      <c r="N30" s="294"/>
      <c r="O30" s="294"/>
      <c r="P30" s="294"/>
      <c r="Q30" s="295"/>
      <c r="R30" s="293"/>
      <c r="S30" s="293"/>
      <c r="T30" s="293"/>
      <c r="U30" s="293"/>
      <c r="V30" s="293"/>
      <c r="W30" s="12"/>
    </row>
    <row r="31" spans="1:23" s="11" customFormat="1" ht="18.75" customHeight="1" x14ac:dyDescent="0.2">
      <c r="A31" s="217" t="s">
        <v>53</v>
      </c>
      <c r="B31" s="218"/>
      <c r="C31" s="218"/>
      <c r="D31" s="218"/>
      <c r="E31" s="218"/>
      <c r="F31" s="218"/>
      <c r="G31" s="218"/>
      <c r="H31" s="299"/>
      <c r="I31" s="300"/>
      <c r="J31" s="300"/>
      <c r="K31" s="300"/>
      <c r="L31" s="301"/>
      <c r="M31" s="302" t="s">
        <v>54</v>
      </c>
      <c r="N31" s="126"/>
      <c r="O31" s="126"/>
      <c r="P31" s="126"/>
      <c r="Q31" s="303"/>
      <c r="R31" s="304"/>
      <c r="S31" s="304"/>
      <c r="T31" s="304"/>
      <c r="U31" s="304"/>
      <c r="V31" s="305"/>
      <c r="W31" s="12"/>
    </row>
    <row r="32" spans="1:23" s="11" customFormat="1" ht="7.5" customHeight="1" x14ac:dyDescent="0.2">
      <c r="W32" s="12"/>
    </row>
    <row r="33" spans="1:23" s="11" customFormat="1" ht="15" customHeight="1" x14ac:dyDescent="0.2">
      <c r="A33" s="22"/>
      <c r="B33" s="23" t="s">
        <v>101</v>
      </c>
      <c r="C33" s="24"/>
      <c r="D33" s="24"/>
      <c r="E33" s="24"/>
      <c r="F33" s="25"/>
      <c r="G33" s="25"/>
      <c r="H33" s="25"/>
      <c r="I33" s="25"/>
      <c r="J33" s="25"/>
      <c r="K33" s="25"/>
      <c r="L33" s="25"/>
      <c r="M33" s="25"/>
      <c r="N33" s="25"/>
      <c r="O33" s="25"/>
      <c r="P33" s="25"/>
      <c r="Q33" s="25"/>
      <c r="R33" s="25"/>
      <c r="S33" s="25"/>
      <c r="T33" s="25"/>
      <c r="U33" s="25"/>
      <c r="V33" s="26"/>
      <c r="W33" s="12"/>
    </row>
    <row r="34" spans="1:23" s="11" customFormat="1" ht="30" customHeight="1" x14ac:dyDescent="0.2">
      <c r="A34" s="264" t="s">
        <v>84</v>
      </c>
      <c r="B34" s="265"/>
      <c r="C34" s="265"/>
      <c r="D34" s="265"/>
      <c r="E34" s="265"/>
      <c r="F34" s="265"/>
      <c r="G34" s="265"/>
      <c r="H34" s="265"/>
      <c r="I34" s="265"/>
      <c r="J34" s="265"/>
      <c r="K34" s="265"/>
      <c r="L34" s="265"/>
      <c r="M34" s="265"/>
      <c r="N34" s="265"/>
      <c r="O34" s="265"/>
      <c r="P34" s="265"/>
      <c r="Q34" s="265"/>
      <c r="R34" s="265"/>
      <c r="S34" s="265"/>
      <c r="T34" s="265"/>
      <c r="U34" s="265"/>
      <c r="V34" s="266"/>
      <c r="W34" s="27" t="str">
        <f>IF(A34="-- Select --","&lt;= please choose the methodology","")</f>
        <v>&lt;= please choose the methodology</v>
      </c>
    </row>
    <row r="35" spans="1:23" s="11" customFormat="1" ht="172.5" customHeight="1" x14ac:dyDescent="0.2">
      <c r="A35" s="267"/>
      <c r="B35" s="268"/>
      <c r="C35" s="268"/>
      <c r="D35" s="268"/>
      <c r="E35" s="268"/>
      <c r="F35" s="268"/>
      <c r="G35" s="268"/>
      <c r="H35" s="268"/>
      <c r="I35" s="268"/>
      <c r="J35" s="268"/>
      <c r="K35" s="268"/>
      <c r="L35" s="268"/>
      <c r="M35" s="268"/>
      <c r="N35" s="268"/>
      <c r="O35" s="268"/>
      <c r="P35" s="268"/>
      <c r="Q35" s="268"/>
      <c r="R35" s="268"/>
      <c r="S35" s="268"/>
      <c r="T35" s="268"/>
      <c r="U35" s="268"/>
      <c r="V35" s="269"/>
      <c r="W35" s="28">
        <f>VLOOKUP(A34,'JS Data'!B20:C23,2,0)</f>
        <v>0</v>
      </c>
    </row>
    <row r="36" spans="1:23" s="11" customFormat="1" ht="7.5" customHeight="1" x14ac:dyDescent="0.2">
      <c r="W36" s="12"/>
    </row>
    <row r="37" spans="1:23" s="11" customFormat="1" ht="15" customHeight="1" x14ac:dyDescent="0.2">
      <c r="A37" s="13"/>
      <c r="B37" s="14" t="s">
        <v>45</v>
      </c>
      <c r="C37" s="15"/>
      <c r="D37" s="15"/>
      <c r="E37" s="15"/>
      <c r="F37" s="16"/>
      <c r="G37" s="16"/>
      <c r="H37" s="16"/>
      <c r="I37" s="16"/>
      <c r="J37" s="16"/>
      <c r="K37" s="16"/>
      <c r="L37" s="16"/>
      <c r="M37" s="16"/>
      <c r="N37" s="16"/>
      <c r="O37" s="16"/>
      <c r="P37" s="16"/>
      <c r="Q37" s="16"/>
      <c r="R37" s="16"/>
      <c r="S37" s="16"/>
      <c r="T37" s="16"/>
      <c r="U37" s="16"/>
      <c r="V37" s="17"/>
      <c r="W37" s="12"/>
    </row>
    <row r="38" spans="1:23" s="11" customFormat="1" ht="36.75" customHeight="1" x14ac:dyDescent="0.2">
      <c r="A38" s="242" t="s">
        <v>90</v>
      </c>
      <c r="B38" s="243"/>
      <c r="C38" s="243"/>
      <c r="D38" s="243"/>
      <c r="E38" s="243"/>
      <c r="F38" s="243"/>
      <c r="G38" s="243"/>
      <c r="H38" s="243"/>
      <c r="I38" s="243"/>
      <c r="J38" s="243"/>
      <c r="K38" s="243"/>
      <c r="L38" s="243"/>
      <c r="M38" s="243"/>
      <c r="N38" s="243"/>
      <c r="O38" s="244"/>
      <c r="P38" s="244"/>
      <c r="Q38" s="244"/>
      <c r="R38" s="244"/>
      <c r="S38" s="244"/>
      <c r="T38" s="244"/>
      <c r="U38" s="244"/>
      <c r="V38" s="245"/>
      <c r="W38" s="12"/>
    </row>
    <row r="39" spans="1:23" s="11" customFormat="1" ht="67.5" customHeight="1" x14ac:dyDescent="0.2">
      <c r="A39" s="254"/>
      <c r="B39" s="255"/>
      <c r="C39" s="255"/>
      <c r="D39" s="255"/>
      <c r="E39" s="255"/>
      <c r="F39" s="255"/>
      <c r="G39" s="255"/>
      <c r="H39" s="255"/>
      <c r="I39" s="255"/>
      <c r="J39" s="255"/>
      <c r="K39" s="255"/>
      <c r="L39" s="255"/>
      <c r="M39" s="255"/>
      <c r="N39" s="255"/>
      <c r="O39" s="255"/>
      <c r="P39" s="255"/>
      <c r="Q39" s="255"/>
      <c r="R39" s="255"/>
      <c r="S39" s="255"/>
      <c r="T39" s="255"/>
      <c r="U39" s="255"/>
      <c r="V39" s="256"/>
      <c r="W39" s="12"/>
    </row>
    <row r="40" spans="1:23" s="11" customFormat="1" ht="7.5" customHeight="1" x14ac:dyDescent="0.2">
      <c r="W40" s="12"/>
    </row>
    <row r="41" spans="1:23" s="6" customFormat="1" ht="15" customHeight="1" x14ac:dyDescent="0.2">
      <c r="A41" s="13" t="s">
        <v>8</v>
      </c>
      <c r="B41" s="14" t="s">
        <v>46</v>
      </c>
      <c r="C41" s="15"/>
      <c r="D41" s="15"/>
      <c r="E41" s="15"/>
      <c r="F41" s="16"/>
      <c r="G41" s="16"/>
      <c r="H41" s="16"/>
      <c r="I41" s="16"/>
      <c r="J41" s="16"/>
      <c r="K41" s="16"/>
      <c r="L41" s="16"/>
      <c r="M41" s="16"/>
      <c r="N41" s="16"/>
      <c r="O41" s="16"/>
      <c r="P41" s="16"/>
      <c r="Q41" s="16"/>
      <c r="R41" s="16"/>
      <c r="S41" s="16"/>
      <c r="T41" s="16"/>
      <c r="U41" s="16"/>
      <c r="V41" s="17"/>
      <c r="W41" s="7"/>
    </row>
    <row r="42" spans="1:23" s="11" customFormat="1" ht="30" customHeight="1" x14ac:dyDescent="0.2">
      <c r="A42" s="242" t="s">
        <v>89</v>
      </c>
      <c r="B42" s="243"/>
      <c r="C42" s="243"/>
      <c r="D42" s="243"/>
      <c r="E42" s="243"/>
      <c r="F42" s="243"/>
      <c r="G42" s="243"/>
      <c r="H42" s="243"/>
      <c r="I42" s="243"/>
      <c r="J42" s="243"/>
      <c r="K42" s="243"/>
      <c r="L42" s="243"/>
      <c r="M42" s="243"/>
      <c r="N42" s="243"/>
      <c r="O42" s="244"/>
      <c r="P42" s="244"/>
      <c r="Q42" s="244"/>
      <c r="R42" s="244"/>
      <c r="S42" s="244"/>
      <c r="T42" s="244"/>
      <c r="U42" s="244"/>
      <c r="V42" s="245"/>
      <c r="W42" s="12"/>
    </row>
    <row r="43" spans="1:23" s="11" customFormat="1" ht="67.5" customHeight="1" x14ac:dyDescent="0.2">
      <c r="A43" s="254"/>
      <c r="B43" s="255"/>
      <c r="C43" s="255"/>
      <c r="D43" s="255"/>
      <c r="E43" s="255"/>
      <c r="F43" s="255"/>
      <c r="G43" s="255"/>
      <c r="H43" s="255"/>
      <c r="I43" s="255"/>
      <c r="J43" s="255"/>
      <c r="K43" s="255"/>
      <c r="L43" s="255"/>
      <c r="M43" s="255"/>
      <c r="N43" s="255"/>
      <c r="O43" s="255"/>
      <c r="P43" s="255"/>
      <c r="Q43" s="255"/>
      <c r="R43" s="255"/>
      <c r="S43" s="255"/>
      <c r="T43" s="255"/>
      <c r="U43" s="255"/>
      <c r="V43" s="256"/>
      <c r="W43" s="12"/>
    </row>
    <row r="44" spans="1:23" s="11" customFormat="1" ht="63.75" customHeight="1" x14ac:dyDescent="0.2">
      <c r="A44" s="242" t="s">
        <v>253</v>
      </c>
      <c r="B44" s="243"/>
      <c r="C44" s="243"/>
      <c r="D44" s="243"/>
      <c r="E44" s="243"/>
      <c r="F44" s="243"/>
      <c r="G44" s="243"/>
      <c r="H44" s="243"/>
      <c r="I44" s="243"/>
      <c r="J44" s="243"/>
      <c r="K44" s="243"/>
      <c r="L44" s="243"/>
      <c r="M44" s="243"/>
      <c r="N44" s="243"/>
      <c r="O44" s="243"/>
      <c r="P44" s="243"/>
      <c r="Q44" s="243"/>
      <c r="R44" s="243"/>
      <c r="S44" s="243"/>
      <c r="T44" s="243"/>
      <c r="U44" s="243"/>
      <c r="V44" s="249"/>
      <c r="W44" s="12"/>
    </row>
    <row r="45" spans="1:23" s="11" customFormat="1" ht="67.5" customHeight="1" x14ac:dyDescent="0.2">
      <c r="A45" s="254"/>
      <c r="B45" s="255"/>
      <c r="C45" s="255"/>
      <c r="D45" s="255"/>
      <c r="E45" s="255"/>
      <c r="F45" s="255"/>
      <c r="G45" s="255"/>
      <c r="H45" s="255"/>
      <c r="I45" s="255"/>
      <c r="J45" s="255"/>
      <c r="K45" s="255"/>
      <c r="L45" s="255"/>
      <c r="M45" s="255"/>
      <c r="N45" s="255"/>
      <c r="O45" s="255"/>
      <c r="P45" s="255"/>
      <c r="Q45" s="255"/>
      <c r="R45" s="255"/>
      <c r="S45" s="255"/>
      <c r="T45" s="255"/>
      <c r="U45" s="255"/>
      <c r="V45" s="256"/>
      <c r="W45" s="12"/>
    </row>
    <row r="46" spans="1:23" s="11" customFormat="1" ht="30" customHeight="1" x14ac:dyDescent="0.2">
      <c r="A46" s="242" t="s">
        <v>62</v>
      </c>
      <c r="B46" s="243"/>
      <c r="C46" s="243"/>
      <c r="D46" s="243"/>
      <c r="E46" s="243"/>
      <c r="F46" s="243"/>
      <c r="G46" s="243"/>
      <c r="H46" s="243"/>
      <c r="I46" s="243"/>
      <c r="J46" s="243"/>
      <c r="K46" s="243"/>
      <c r="L46" s="243"/>
      <c r="M46" s="243"/>
      <c r="N46" s="243"/>
      <c r="O46" s="243"/>
      <c r="P46" s="243"/>
      <c r="Q46" s="243"/>
      <c r="R46" s="243"/>
      <c r="S46" s="243"/>
      <c r="T46" s="243"/>
      <c r="U46" s="243"/>
      <c r="V46" s="249"/>
      <c r="W46" s="12"/>
    </row>
    <row r="47" spans="1:23" s="11" customFormat="1" ht="67.5" customHeight="1" x14ac:dyDescent="0.2">
      <c r="A47" s="254"/>
      <c r="B47" s="255"/>
      <c r="C47" s="255"/>
      <c r="D47" s="255"/>
      <c r="E47" s="255"/>
      <c r="F47" s="255"/>
      <c r="G47" s="255"/>
      <c r="H47" s="255"/>
      <c r="I47" s="255"/>
      <c r="J47" s="255"/>
      <c r="K47" s="255"/>
      <c r="L47" s="255"/>
      <c r="M47" s="255"/>
      <c r="N47" s="255"/>
      <c r="O47" s="255"/>
      <c r="P47" s="255"/>
      <c r="Q47" s="255"/>
      <c r="R47" s="255"/>
      <c r="S47" s="255"/>
      <c r="T47" s="255"/>
      <c r="U47" s="255"/>
      <c r="V47" s="256"/>
      <c r="W47" s="12"/>
    </row>
    <row r="48" spans="1:23" s="11" customFormat="1" ht="7.5" customHeight="1" x14ac:dyDescent="0.2">
      <c r="W48" s="12"/>
    </row>
    <row r="49" spans="1:23" s="6" customFormat="1" ht="15" customHeight="1" x14ac:dyDescent="0.2">
      <c r="A49" s="13"/>
      <c r="B49" s="14" t="s">
        <v>228</v>
      </c>
      <c r="C49" s="15"/>
      <c r="D49" s="15"/>
      <c r="E49" s="15"/>
      <c r="F49" s="16"/>
      <c r="G49" s="16"/>
      <c r="H49" s="16"/>
      <c r="I49" s="16"/>
      <c r="J49" s="16"/>
      <c r="K49" s="16"/>
      <c r="L49" s="16"/>
      <c r="M49" s="16"/>
      <c r="N49" s="16"/>
      <c r="O49" s="16"/>
      <c r="P49" s="16"/>
      <c r="Q49" s="16"/>
      <c r="R49" s="16"/>
      <c r="S49" s="16"/>
      <c r="T49" s="16"/>
      <c r="U49" s="16"/>
      <c r="V49" s="17"/>
      <c r="W49" s="12"/>
    </row>
    <row r="50" spans="1:23" s="11" customFormat="1" ht="7.5" customHeight="1" x14ac:dyDescent="0.2">
      <c r="W50" s="12"/>
    </row>
    <row r="51" spans="1:23" s="11" customFormat="1" ht="30" customHeight="1" x14ac:dyDescent="0.2">
      <c r="A51" s="52"/>
      <c r="B51" s="179" t="s">
        <v>84</v>
      </c>
      <c r="C51" s="180"/>
      <c r="D51" s="180"/>
      <c r="E51" s="180"/>
      <c r="F51" s="180"/>
      <c r="G51" s="180"/>
      <c r="H51" s="180"/>
      <c r="I51" s="180"/>
      <c r="J51" s="181"/>
      <c r="K51" s="52"/>
      <c r="L51" s="52"/>
      <c r="M51" s="52"/>
      <c r="N51" s="52"/>
      <c r="O51" s="52"/>
      <c r="P51" s="52"/>
      <c r="Q51" s="52"/>
      <c r="R51" s="52"/>
      <c r="S51" s="52"/>
      <c r="T51" s="52"/>
      <c r="U51" s="52"/>
      <c r="V51" s="52"/>
      <c r="W51" s="61" t="str">
        <f>IF(B51="-- Select --","&lt;= please choose the methodology","")</f>
        <v>&lt;= please choose the methodology</v>
      </c>
    </row>
    <row r="52" spans="1:23" s="11" customFormat="1" ht="7.5" customHeight="1" x14ac:dyDescent="0.2">
      <c r="W52" s="12"/>
    </row>
    <row r="53" spans="1:23" s="6" customFormat="1" ht="15" customHeight="1" x14ac:dyDescent="0.2">
      <c r="A53" s="13"/>
      <c r="B53" s="14" t="s">
        <v>221</v>
      </c>
      <c r="C53" s="15"/>
      <c r="D53" s="15"/>
      <c r="E53" s="15"/>
      <c r="F53" s="16"/>
      <c r="G53" s="16"/>
      <c r="H53" s="16"/>
      <c r="I53" s="16"/>
      <c r="J53" s="16"/>
      <c r="K53" s="16"/>
      <c r="L53" s="16"/>
      <c r="M53" s="16"/>
      <c r="N53" s="16"/>
      <c r="O53" s="16"/>
      <c r="P53" s="16"/>
      <c r="Q53" s="16"/>
      <c r="R53" s="16"/>
      <c r="S53" s="16"/>
      <c r="T53" s="16"/>
      <c r="U53" s="16"/>
      <c r="V53" s="17"/>
      <c r="W53" s="7"/>
    </row>
    <row r="54" spans="1:23" s="21" customFormat="1" ht="36.75" customHeight="1" x14ac:dyDescent="0.2">
      <c r="A54" s="161" t="s">
        <v>12</v>
      </c>
      <c r="B54" s="144"/>
      <c r="C54" s="144"/>
      <c r="D54" s="144"/>
      <c r="E54" s="144"/>
      <c r="F54" s="144"/>
      <c r="G54" s="145"/>
      <c r="H54" s="161" t="s">
        <v>191</v>
      </c>
      <c r="I54" s="144"/>
      <c r="J54" s="144"/>
      <c r="K54" s="144" t="s">
        <v>192</v>
      </c>
      <c r="L54" s="144"/>
      <c r="M54" s="144"/>
      <c r="N54" s="296"/>
      <c r="O54" s="103" t="s">
        <v>220</v>
      </c>
      <c r="P54" s="104"/>
      <c r="Q54" s="272"/>
      <c r="R54" s="105" t="s">
        <v>193</v>
      </c>
      <c r="S54" s="144"/>
      <c r="T54" s="296"/>
      <c r="U54" s="161" t="s">
        <v>194</v>
      </c>
      <c r="V54" s="145"/>
      <c r="W54" s="20"/>
    </row>
    <row r="55" spans="1:23" s="21" customFormat="1" ht="22.5" customHeight="1" x14ac:dyDescent="0.2">
      <c r="A55" s="246" t="s">
        <v>55</v>
      </c>
      <c r="B55" s="247"/>
      <c r="C55" s="247"/>
      <c r="D55" s="247"/>
      <c r="E55" s="247"/>
      <c r="F55" s="247"/>
      <c r="G55" s="248"/>
      <c r="H55" s="252"/>
      <c r="I55" s="253"/>
      <c r="J55" s="253"/>
      <c r="K55" s="253"/>
      <c r="L55" s="253"/>
      <c r="M55" s="253"/>
      <c r="N55" s="257"/>
      <c r="O55" s="239" t="e">
        <f t="shared" ref="O55:O61" si="0">K55/H55</f>
        <v>#DIV/0!</v>
      </c>
      <c r="P55" s="240"/>
      <c r="Q55" s="241"/>
      <c r="R55" s="252">
        <v>0</v>
      </c>
      <c r="S55" s="253"/>
      <c r="T55" s="257"/>
      <c r="U55" s="297" t="e">
        <f t="shared" ref="U55:U61" si="1">R55/K55</f>
        <v>#DIV/0!</v>
      </c>
      <c r="V55" s="298"/>
      <c r="W55" s="20"/>
    </row>
    <row r="56" spans="1:23" s="21" customFormat="1" ht="22.5" customHeight="1" x14ac:dyDescent="0.2">
      <c r="A56" s="281" t="s">
        <v>56</v>
      </c>
      <c r="B56" s="282"/>
      <c r="C56" s="282"/>
      <c r="D56" s="282"/>
      <c r="E56" s="282"/>
      <c r="F56" s="282"/>
      <c r="G56" s="283"/>
      <c r="H56" s="232"/>
      <c r="I56" s="62"/>
      <c r="J56" s="62"/>
      <c r="K56" s="62"/>
      <c r="L56" s="62"/>
      <c r="M56" s="62"/>
      <c r="N56" s="273"/>
      <c r="O56" s="229" t="e">
        <f t="shared" si="0"/>
        <v>#DIV/0!</v>
      </c>
      <c r="P56" s="230"/>
      <c r="Q56" s="231"/>
      <c r="R56" s="232">
        <v>0</v>
      </c>
      <c r="S56" s="62"/>
      <c r="T56" s="273"/>
      <c r="U56" s="270" t="e">
        <f t="shared" si="1"/>
        <v>#DIV/0!</v>
      </c>
      <c r="V56" s="271"/>
      <c r="W56" s="20"/>
    </row>
    <row r="57" spans="1:23" s="11" customFormat="1" ht="22.5" customHeight="1" x14ac:dyDescent="0.2">
      <c r="A57" s="281" t="s">
        <v>57</v>
      </c>
      <c r="B57" s="282"/>
      <c r="C57" s="282"/>
      <c r="D57" s="282"/>
      <c r="E57" s="282"/>
      <c r="F57" s="282"/>
      <c r="G57" s="283"/>
      <c r="H57" s="232"/>
      <c r="I57" s="62"/>
      <c r="J57" s="62"/>
      <c r="K57" s="62"/>
      <c r="L57" s="62"/>
      <c r="M57" s="62"/>
      <c r="N57" s="273"/>
      <c r="O57" s="229" t="e">
        <f t="shared" si="0"/>
        <v>#DIV/0!</v>
      </c>
      <c r="P57" s="230"/>
      <c r="Q57" s="231"/>
      <c r="R57" s="232">
        <v>0</v>
      </c>
      <c r="S57" s="62"/>
      <c r="T57" s="273"/>
      <c r="U57" s="270" t="e">
        <f t="shared" si="1"/>
        <v>#DIV/0!</v>
      </c>
      <c r="V57" s="271"/>
      <c r="W57" s="12"/>
    </row>
    <row r="58" spans="1:23" s="11" customFormat="1" ht="22.5" customHeight="1" x14ac:dyDescent="0.2">
      <c r="A58" s="281" t="s">
        <v>58</v>
      </c>
      <c r="B58" s="282"/>
      <c r="C58" s="282"/>
      <c r="D58" s="282"/>
      <c r="E58" s="282"/>
      <c r="F58" s="282"/>
      <c r="G58" s="283"/>
      <c r="H58" s="232"/>
      <c r="I58" s="62"/>
      <c r="J58" s="62"/>
      <c r="K58" s="62"/>
      <c r="L58" s="62"/>
      <c r="M58" s="62"/>
      <c r="N58" s="273"/>
      <c r="O58" s="229" t="e">
        <f t="shared" si="0"/>
        <v>#DIV/0!</v>
      </c>
      <c r="P58" s="230"/>
      <c r="Q58" s="231"/>
      <c r="R58" s="232">
        <v>0</v>
      </c>
      <c r="S58" s="62"/>
      <c r="T58" s="273"/>
      <c r="U58" s="270" t="e">
        <f t="shared" si="1"/>
        <v>#DIV/0!</v>
      </c>
      <c r="V58" s="271"/>
      <c r="W58" s="12"/>
    </row>
    <row r="59" spans="1:23" s="11" customFormat="1" ht="22.5" customHeight="1" x14ac:dyDescent="0.2">
      <c r="A59" s="281" t="s">
        <v>59</v>
      </c>
      <c r="B59" s="282"/>
      <c r="C59" s="282"/>
      <c r="D59" s="282"/>
      <c r="E59" s="282"/>
      <c r="F59" s="282"/>
      <c r="G59" s="283"/>
      <c r="H59" s="232"/>
      <c r="I59" s="62"/>
      <c r="J59" s="62"/>
      <c r="K59" s="62"/>
      <c r="L59" s="62"/>
      <c r="M59" s="62"/>
      <c r="N59" s="273"/>
      <c r="O59" s="229" t="e">
        <f t="shared" si="0"/>
        <v>#DIV/0!</v>
      </c>
      <c r="P59" s="230"/>
      <c r="Q59" s="231"/>
      <c r="R59" s="232">
        <v>0</v>
      </c>
      <c r="S59" s="62"/>
      <c r="T59" s="273"/>
      <c r="U59" s="270" t="e">
        <f t="shared" si="1"/>
        <v>#DIV/0!</v>
      </c>
      <c r="V59" s="271"/>
      <c r="W59" s="12"/>
    </row>
    <row r="60" spans="1:23" s="11" customFormat="1" ht="22.5" customHeight="1" x14ac:dyDescent="0.2">
      <c r="A60" s="287" t="s">
        <v>60</v>
      </c>
      <c r="B60" s="288"/>
      <c r="C60" s="288"/>
      <c r="D60" s="288"/>
      <c r="E60" s="288"/>
      <c r="F60" s="288"/>
      <c r="G60" s="289"/>
      <c r="H60" s="292"/>
      <c r="I60" s="274"/>
      <c r="J60" s="274"/>
      <c r="K60" s="274"/>
      <c r="L60" s="274"/>
      <c r="M60" s="274"/>
      <c r="N60" s="275"/>
      <c r="O60" s="278" t="e">
        <f t="shared" si="0"/>
        <v>#DIV/0!</v>
      </c>
      <c r="P60" s="279"/>
      <c r="Q60" s="280"/>
      <c r="R60" s="232">
        <v>0</v>
      </c>
      <c r="S60" s="62"/>
      <c r="T60" s="273"/>
      <c r="U60" s="276" t="e">
        <f t="shared" ref="U60" si="2">R60/K60</f>
        <v>#DIV/0!</v>
      </c>
      <c r="V60" s="277"/>
      <c r="W60" s="12"/>
    </row>
    <row r="61" spans="1:23" s="11" customFormat="1" ht="22.5" customHeight="1" x14ac:dyDescent="0.2">
      <c r="A61" s="161" t="s">
        <v>22</v>
      </c>
      <c r="B61" s="144"/>
      <c r="C61" s="144"/>
      <c r="D61" s="144"/>
      <c r="E61" s="144"/>
      <c r="F61" s="144"/>
      <c r="G61" s="145"/>
      <c r="H61" s="290">
        <f>SUM(H55:J60)</f>
        <v>0</v>
      </c>
      <c r="I61" s="291"/>
      <c r="J61" s="291"/>
      <c r="K61" s="262">
        <f>SUM(K55:N60)</f>
        <v>0</v>
      </c>
      <c r="L61" s="262"/>
      <c r="M61" s="262"/>
      <c r="N61" s="307"/>
      <c r="O61" s="315" t="e">
        <f t="shared" si="0"/>
        <v>#DIV/0!</v>
      </c>
      <c r="P61" s="316"/>
      <c r="Q61" s="317"/>
      <c r="R61" s="308">
        <f>IF(B51="20% flat rate of direct cost",SUM(R57:T60),SUM(R55:T60))</f>
        <v>0</v>
      </c>
      <c r="S61" s="291"/>
      <c r="T61" s="309"/>
      <c r="U61" s="313" t="e">
        <f t="shared" si="1"/>
        <v>#DIV/0!</v>
      </c>
      <c r="V61" s="314"/>
      <c r="W61" s="12"/>
    </row>
    <row r="62" spans="1:23" s="11" customFormat="1" ht="7.5" customHeight="1" x14ac:dyDescent="0.2">
      <c r="A62" s="29"/>
      <c r="B62" s="29"/>
      <c r="C62" s="29"/>
      <c r="D62" s="29"/>
      <c r="E62" s="29"/>
      <c r="F62" s="30"/>
      <c r="G62" s="30"/>
      <c r="H62" s="29"/>
      <c r="I62" s="29"/>
      <c r="J62" s="29"/>
      <c r="K62" s="29"/>
      <c r="L62" s="29"/>
      <c r="M62" s="29"/>
      <c r="N62" s="29"/>
      <c r="O62" s="31"/>
      <c r="P62" s="31"/>
      <c r="Q62" s="32"/>
      <c r="R62" s="29"/>
      <c r="S62" s="29"/>
      <c r="T62" s="29"/>
      <c r="U62" s="29"/>
      <c r="V62" s="29"/>
      <c r="W62" s="12"/>
    </row>
    <row r="63" spans="1:23" s="11" customFormat="1" ht="22.5" customHeight="1" x14ac:dyDescent="0.2">
      <c r="A63" s="166" t="s">
        <v>20</v>
      </c>
      <c r="B63" s="167"/>
      <c r="C63" s="167"/>
      <c r="D63" s="167"/>
      <c r="E63" s="167"/>
      <c r="F63" s="167"/>
      <c r="G63" s="168"/>
      <c r="H63" s="306"/>
      <c r="I63" s="199"/>
      <c r="J63" s="199"/>
      <c r="K63" s="199"/>
      <c r="L63" s="199"/>
      <c r="M63" s="199"/>
      <c r="N63" s="200"/>
      <c r="O63" s="284" t="e">
        <f>K63/H63</f>
        <v>#DIV/0!</v>
      </c>
      <c r="P63" s="285"/>
      <c r="Q63" s="286"/>
      <c r="R63" s="306">
        <v>0</v>
      </c>
      <c r="S63" s="199"/>
      <c r="T63" s="200"/>
      <c r="U63" s="321" t="e">
        <f>R63/K63</f>
        <v>#DIV/0!</v>
      </c>
      <c r="V63" s="322"/>
      <c r="W63" s="12"/>
    </row>
    <row r="64" spans="1:23" ht="7.5" customHeight="1" x14ac:dyDescent="0.2">
      <c r="A64" s="33"/>
      <c r="B64" s="33"/>
      <c r="C64" s="33"/>
      <c r="D64" s="33"/>
      <c r="E64" s="33"/>
      <c r="F64" s="32"/>
      <c r="G64" s="32"/>
      <c r="H64" s="33"/>
      <c r="I64" s="33"/>
      <c r="J64" s="33"/>
      <c r="W64" s="35"/>
    </row>
    <row r="65" spans="1:28" ht="22.5" customHeight="1" x14ac:dyDescent="0.2">
      <c r="A65" s="166" t="s">
        <v>61</v>
      </c>
      <c r="B65" s="167"/>
      <c r="C65" s="167"/>
      <c r="D65" s="167"/>
      <c r="E65" s="167"/>
      <c r="F65" s="167"/>
      <c r="G65" s="168"/>
      <c r="H65" s="261">
        <f>H61-H63</f>
        <v>0</v>
      </c>
      <c r="I65" s="262"/>
      <c r="J65" s="263"/>
      <c r="W65" s="35"/>
    </row>
    <row r="66" spans="1:28" ht="7.5" customHeight="1" x14ac:dyDescent="0.2">
      <c r="W66" s="35"/>
    </row>
    <row r="67" spans="1:28" ht="141.75" customHeight="1" x14ac:dyDescent="0.2">
      <c r="A67" s="318" t="s">
        <v>259</v>
      </c>
      <c r="B67" s="319"/>
      <c r="C67" s="319"/>
      <c r="D67" s="319"/>
      <c r="E67" s="319"/>
      <c r="F67" s="319"/>
      <c r="G67" s="319"/>
      <c r="H67" s="319"/>
      <c r="I67" s="319"/>
      <c r="J67" s="319"/>
      <c r="K67" s="319"/>
      <c r="L67" s="319"/>
      <c r="M67" s="319"/>
      <c r="N67" s="319"/>
      <c r="O67" s="319"/>
      <c r="P67" s="319"/>
      <c r="Q67" s="319"/>
      <c r="R67" s="319"/>
      <c r="S67" s="319"/>
      <c r="T67" s="319"/>
      <c r="U67" s="319"/>
      <c r="V67" s="320"/>
    </row>
    <row r="68" spans="1:28" ht="30" customHeight="1" x14ac:dyDescent="0.2">
      <c r="A68" s="37"/>
      <c r="B68" s="37"/>
      <c r="C68" s="37"/>
      <c r="D68" s="37"/>
      <c r="E68" s="37"/>
      <c r="F68" s="37"/>
      <c r="G68" s="37"/>
      <c r="H68" s="37"/>
      <c r="I68" s="37"/>
      <c r="J68" s="37"/>
      <c r="K68" s="37"/>
      <c r="L68" s="37"/>
      <c r="M68" s="37"/>
      <c r="N68" s="37"/>
      <c r="O68" s="37"/>
      <c r="P68" s="37"/>
      <c r="Q68" s="37"/>
      <c r="R68" s="37"/>
      <c r="S68" s="37"/>
      <c r="T68" s="37"/>
      <c r="U68" s="37"/>
      <c r="V68" s="37"/>
    </row>
    <row r="69" spans="1:28" s="6" customFormat="1" ht="15" customHeight="1" x14ac:dyDescent="0.2">
      <c r="A69" s="13"/>
      <c r="B69" s="14" t="s">
        <v>210</v>
      </c>
      <c r="C69" s="15"/>
      <c r="D69" s="15"/>
      <c r="E69" s="15"/>
      <c r="F69" s="16"/>
      <c r="G69" s="16"/>
      <c r="H69" s="16"/>
      <c r="I69" s="16"/>
      <c r="J69" s="16"/>
      <c r="K69" s="16"/>
      <c r="L69" s="16"/>
      <c r="M69" s="16"/>
      <c r="N69" s="16"/>
      <c r="O69" s="16"/>
      <c r="P69" s="16"/>
      <c r="Q69" s="16"/>
      <c r="R69" s="16"/>
      <c r="S69" s="16"/>
      <c r="T69" s="16"/>
      <c r="U69" s="16"/>
      <c r="V69" s="17"/>
      <c r="W69" s="12"/>
    </row>
    <row r="70" spans="1:28" s="11" customFormat="1" ht="33" customHeight="1" x14ac:dyDescent="0.2">
      <c r="A70" s="100" t="s">
        <v>12</v>
      </c>
      <c r="B70" s="101"/>
      <c r="C70" s="101"/>
      <c r="D70" s="101"/>
      <c r="E70" s="101"/>
      <c r="F70" s="101"/>
      <c r="G70" s="182"/>
      <c r="H70" s="335" t="s">
        <v>233</v>
      </c>
      <c r="I70" s="336"/>
      <c r="J70" s="336"/>
      <c r="K70" s="336"/>
      <c r="L70" s="337"/>
      <c r="M70" s="335" t="s">
        <v>162</v>
      </c>
      <c r="N70" s="336"/>
      <c r="O70" s="336"/>
      <c r="P70" s="336"/>
      <c r="Q70" s="337"/>
      <c r="R70" s="335" t="s">
        <v>195</v>
      </c>
      <c r="S70" s="336"/>
      <c r="T70" s="336"/>
      <c r="U70" s="336"/>
      <c r="V70" s="337"/>
      <c r="W70" s="12"/>
    </row>
    <row r="71" spans="1:28" ht="33" customHeight="1" x14ac:dyDescent="0.2">
      <c r="A71" s="133" t="s">
        <v>55</v>
      </c>
      <c r="B71" s="134"/>
      <c r="C71" s="134"/>
      <c r="D71" s="134"/>
      <c r="E71" s="134"/>
      <c r="F71" s="134"/>
      <c r="G71" s="341"/>
      <c r="H71" s="136"/>
      <c r="I71" s="137"/>
      <c r="J71" s="137"/>
      <c r="K71" s="137"/>
      <c r="L71" s="138"/>
      <c r="M71" s="136"/>
      <c r="N71" s="137"/>
      <c r="O71" s="137"/>
      <c r="P71" s="137"/>
      <c r="Q71" s="138"/>
      <c r="R71" s="193"/>
      <c r="S71" s="194"/>
      <c r="T71" s="194"/>
      <c r="U71" s="194"/>
      <c r="V71" s="195"/>
      <c r="W71" s="12"/>
      <c r="X71" s="11"/>
      <c r="Y71" s="11"/>
      <c r="Z71" s="11"/>
      <c r="AA71" s="11"/>
      <c r="AB71" s="11"/>
    </row>
    <row r="72" spans="1:28" ht="33" customHeight="1" x14ac:dyDescent="0.2">
      <c r="A72" s="133"/>
      <c r="B72" s="134"/>
      <c r="C72" s="134"/>
      <c r="D72" s="134"/>
      <c r="E72" s="134"/>
      <c r="F72" s="134"/>
      <c r="G72" s="341"/>
      <c r="H72" s="127"/>
      <c r="I72" s="128"/>
      <c r="J72" s="128"/>
      <c r="K72" s="128"/>
      <c r="L72" s="129"/>
      <c r="M72" s="127"/>
      <c r="N72" s="128"/>
      <c r="O72" s="128"/>
      <c r="P72" s="128"/>
      <c r="Q72" s="129"/>
      <c r="R72" s="130"/>
      <c r="S72" s="131"/>
      <c r="T72" s="131"/>
      <c r="U72" s="131"/>
      <c r="V72" s="132"/>
      <c r="W72" s="12"/>
      <c r="X72" s="11"/>
      <c r="Y72" s="11"/>
      <c r="Z72" s="11"/>
      <c r="AA72" s="11"/>
      <c r="AB72" s="11"/>
    </row>
    <row r="73" spans="1:28" ht="33" customHeight="1" x14ac:dyDescent="0.2">
      <c r="A73" s="133"/>
      <c r="B73" s="134"/>
      <c r="C73" s="134"/>
      <c r="D73" s="134"/>
      <c r="E73" s="134"/>
      <c r="F73" s="134"/>
      <c r="G73" s="341"/>
      <c r="H73" s="127"/>
      <c r="I73" s="128"/>
      <c r="J73" s="128"/>
      <c r="K73" s="128"/>
      <c r="L73" s="129"/>
      <c r="M73" s="127"/>
      <c r="N73" s="128"/>
      <c r="O73" s="128"/>
      <c r="P73" s="128"/>
      <c r="Q73" s="129"/>
      <c r="R73" s="130"/>
      <c r="S73" s="131"/>
      <c r="T73" s="131"/>
      <c r="U73" s="131"/>
      <c r="V73" s="132"/>
      <c r="W73" s="12"/>
      <c r="X73" s="11"/>
      <c r="Y73" s="11"/>
      <c r="Z73" s="11"/>
      <c r="AA73" s="11"/>
      <c r="AB73" s="11"/>
    </row>
    <row r="74" spans="1:28" ht="33" customHeight="1" x14ac:dyDescent="0.2">
      <c r="A74" s="133"/>
      <c r="B74" s="134"/>
      <c r="C74" s="134"/>
      <c r="D74" s="134"/>
      <c r="E74" s="134"/>
      <c r="F74" s="134"/>
      <c r="G74" s="341"/>
      <c r="H74" s="127"/>
      <c r="I74" s="128"/>
      <c r="J74" s="128"/>
      <c r="K74" s="128"/>
      <c r="L74" s="129"/>
      <c r="M74" s="127"/>
      <c r="N74" s="128"/>
      <c r="O74" s="128"/>
      <c r="P74" s="128"/>
      <c r="Q74" s="129"/>
      <c r="R74" s="130"/>
      <c r="S74" s="131"/>
      <c r="T74" s="131"/>
      <c r="U74" s="131"/>
      <c r="V74" s="132"/>
      <c r="W74" s="12"/>
      <c r="X74" s="11"/>
      <c r="Y74" s="11"/>
      <c r="Z74" s="11"/>
      <c r="AA74" s="11"/>
      <c r="AB74" s="11"/>
    </row>
    <row r="75" spans="1:28" ht="33" customHeight="1" x14ac:dyDescent="0.2">
      <c r="A75" s="133"/>
      <c r="B75" s="134"/>
      <c r="C75" s="134"/>
      <c r="D75" s="134"/>
      <c r="E75" s="134"/>
      <c r="F75" s="134"/>
      <c r="G75" s="341"/>
      <c r="H75" s="127"/>
      <c r="I75" s="128"/>
      <c r="J75" s="128"/>
      <c r="K75" s="128"/>
      <c r="L75" s="129"/>
      <c r="M75" s="127"/>
      <c r="N75" s="128"/>
      <c r="O75" s="128"/>
      <c r="P75" s="128"/>
      <c r="Q75" s="129"/>
      <c r="R75" s="130"/>
      <c r="S75" s="131"/>
      <c r="T75" s="131"/>
      <c r="U75" s="131"/>
      <c r="V75" s="132"/>
      <c r="W75" s="12"/>
      <c r="X75" s="11"/>
      <c r="Y75" s="11"/>
      <c r="Z75" s="11"/>
      <c r="AA75" s="11"/>
      <c r="AB75" s="11"/>
    </row>
    <row r="76" spans="1:28" ht="33" customHeight="1" x14ac:dyDescent="0.2">
      <c r="A76" s="133"/>
      <c r="B76" s="134"/>
      <c r="C76" s="134"/>
      <c r="D76" s="134"/>
      <c r="E76" s="134"/>
      <c r="F76" s="134"/>
      <c r="G76" s="341"/>
      <c r="H76" s="127"/>
      <c r="I76" s="128"/>
      <c r="J76" s="128"/>
      <c r="K76" s="128"/>
      <c r="L76" s="129"/>
      <c r="M76" s="127"/>
      <c r="N76" s="128"/>
      <c r="O76" s="128"/>
      <c r="P76" s="128"/>
      <c r="Q76" s="129"/>
      <c r="R76" s="130"/>
      <c r="S76" s="131"/>
      <c r="T76" s="131"/>
      <c r="U76" s="131"/>
      <c r="V76" s="132"/>
      <c r="W76" s="12"/>
      <c r="X76" s="11"/>
      <c r="Y76" s="11"/>
      <c r="Z76" s="11"/>
      <c r="AA76" s="11"/>
      <c r="AB76" s="11"/>
    </row>
    <row r="77" spans="1:28" ht="33" customHeight="1" x14ac:dyDescent="0.2">
      <c r="A77" s="133"/>
      <c r="B77" s="134"/>
      <c r="C77" s="134"/>
      <c r="D77" s="134"/>
      <c r="E77" s="134"/>
      <c r="F77" s="134"/>
      <c r="G77" s="341"/>
      <c r="H77" s="127"/>
      <c r="I77" s="128"/>
      <c r="J77" s="128"/>
      <c r="K77" s="128"/>
      <c r="L77" s="129"/>
      <c r="M77" s="127"/>
      <c r="N77" s="128"/>
      <c r="O77" s="128"/>
      <c r="P77" s="128"/>
      <c r="Q77" s="129"/>
      <c r="R77" s="130"/>
      <c r="S77" s="131"/>
      <c r="T77" s="131"/>
      <c r="U77" s="131"/>
      <c r="V77" s="132"/>
      <c r="W77" s="12"/>
      <c r="X77" s="11"/>
      <c r="Y77" s="11"/>
      <c r="Z77" s="11"/>
      <c r="AA77" s="11"/>
      <c r="AB77" s="11"/>
    </row>
    <row r="78" spans="1:28" ht="33" customHeight="1" x14ac:dyDescent="0.2">
      <c r="A78" s="133"/>
      <c r="B78" s="134"/>
      <c r="C78" s="134"/>
      <c r="D78" s="134"/>
      <c r="E78" s="134"/>
      <c r="F78" s="134"/>
      <c r="G78" s="341"/>
      <c r="H78" s="141"/>
      <c r="I78" s="142"/>
      <c r="J78" s="142"/>
      <c r="K78" s="142"/>
      <c r="L78" s="143"/>
      <c r="M78" s="141"/>
      <c r="N78" s="142"/>
      <c r="O78" s="142"/>
      <c r="P78" s="142"/>
      <c r="Q78" s="143"/>
      <c r="R78" s="332"/>
      <c r="S78" s="333"/>
      <c r="T78" s="333"/>
      <c r="U78" s="333"/>
      <c r="V78" s="334"/>
      <c r="W78" s="12"/>
      <c r="X78" s="11"/>
      <c r="Y78" s="11"/>
      <c r="Z78" s="11"/>
      <c r="AA78" s="11"/>
      <c r="AB78" s="11"/>
    </row>
    <row r="79" spans="1:28" ht="33" customHeight="1" x14ac:dyDescent="0.2">
      <c r="A79" s="133"/>
      <c r="B79" s="134"/>
      <c r="C79" s="134"/>
      <c r="D79" s="134"/>
      <c r="E79" s="134"/>
      <c r="F79" s="134"/>
      <c r="G79" s="341"/>
      <c r="H79" s="338"/>
      <c r="I79" s="339"/>
      <c r="J79" s="339"/>
      <c r="K79" s="339"/>
      <c r="L79" s="340"/>
      <c r="M79" s="338"/>
      <c r="N79" s="339"/>
      <c r="O79" s="339"/>
      <c r="P79" s="339"/>
      <c r="Q79" s="340"/>
      <c r="R79" s="325">
        <f>SUM(R71:V78)</f>
        <v>0</v>
      </c>
      <c r="S79" s="326"/>
      <c r="T79" s="326"/>
      <c r="U79" s="326"/>
      <c r="V79" s="327"/>
      <c r="W79" s="12"/>
      <c r="X79" s="11"/>
      <c r="Y79" s="11"/>
      <c r="Z79" s="11"/>
      <c r="AA79" s="11"/>
      <c r="AB79" s="11"/>
    </row>
    <row r="80" spans="1:28" ht="33" customHeight="1" x14ac:dyDescent="0.2">
      <c r="A80" s="133" t="s">
        <v>57</v>
      </c>
      <c r="B80" s="134"/>
      <c r="C80" s="134"/>
      <c r="D80" s="134"/>
      <c r="E80" s="134"/>
      <c r="F80" s="134"/>
      <c r="G80" s="135"/>
      <c r="H80" s="136"/>
      <c r="I80" s="137"/>
      <c r="J80" s="137"/>
      <c r="K80" s="137"/>
      <c r="L80" s="138"/>
      <c r="M80" s="136"/>
      <c r="N80" s="137"/>
      <c r="O80" s="137"/>
      <c r="P80" s="137"/>
      <c r="Q80" s="138"/>
      <c r="R80" s="193"/>
      <c r="S80" s="194"/>
      <c r="T80" s="194"/>
      <c r="U80" s="194"/>
      <c r="V80" s="195"/>
    </row>
    <row r="81" spans="1:22" ht="33" customHeight="1" x14ac:dyDescent="0.2">
      <c r="A81" s="133"/>
      <c r="B81" s="134"/>
      <c r="C81" s="134"/>
      <c r="D81" s="134"/>
      <c r="E81" s="134"/>
      <c r="F81" s="134"/>
      <c r="G81" s="135"/>
      <c r="H81" s="127"/>
      <c r="I81" s="128"/>
      <c r="J81" s="128"/>
      <c r="K81" s="128"/>
      <c r="L81" s="129"/>
      <c r="M81" s="127"/>
      <c r="N81" s="128"/>
      <c r="O81" s="128"/>
      <c r="P81" s="128"/>
      <c r="Q81" s="129"/>
      <c r="R81" s="130"/>
      <c r="S81" s="131"/>
      <c r="T81" s="131"/>
      <c r="U81" s="131"/>
      <c r="V81" s="132"/>
    </row>
    <row r="82" spans="1:22" ht="33" customHeight="1" x14ac:dyDescent="0.2">
      <c r="A82" s="133"/>
      <c r="B82" s="134"/>
      <c r="C82" s="134"/>
      <c r="D82" s="134"/>
      <c r="E82" s="134"/>
      <c r="F82" s="134"/>
      <c r="G82" s="135"/>
      <c r="H82" s="127"/>
      <c r="I82" s="128"/>
      <c r="J82" s="128"/>
      <c r="K82" s="128"/>
      <c r="L82" s="129"/>
      <c r="M82" s="127"/>
      <c r="N82" s="128"/>
      <c r="O82" s="128"/>
      <c r="P82" s="128"/>
      <c r="Q82" s="129"/>
      <c r="R82" s="130"/>
      <c r="S82" s="131"/>
      <c r="T82" s="131"/>
      <c r="U82" s="131"/>
      <c r="V82" s="132"/>
    </row>
    <row r="83" spans="1:22" ht="33" customHeight="1" x14ac:dyDescent="0.2">
      <c r="A83" s="133"/>
      <c r="B83" s="134"/>
      <c r="C83" s="134"/>
      <c r="D83" s="134"/>
      <c r="E83" s="134"/>
      <c r="F83" s="134"/>
      <c r="G83" s="135"/>
      <c r="H83" s="127"/>
      <c r="I83" s="128"/>
      <c r="J83" s="128"/>
      <c r="K83" s="128"/>
      <c r="L83" s="129"/>
      <c r="M83" s="127"/>
      <c r="N83" s="128"/>
      <c r="O83" s="128"/>
      <c r="P83" s="128"/>
      <c r="Q83" s="129"/>
      <c r="R83" s="130"/>
      <c r="S83" s="131"/>
      <c r="T83" s="131"/>
      <c r="U83" s="131"/>
      <c r="V83" s="132"/>
    </row>
    <row r="84" spans="1:22" ht="33" customHeight="1" x14ac:dyDescent="0.2">
      <c r="A84" s="133"/>
      <c r="B84" s="134"/>
      <c r="C84" s="134"/>
      <c r="D84" s="134"/>
      <c r="E84" s="134"/>
      <c r="F84" s="134"/>
      <c r="G84" s="135"/>
      <c r="H84" s="127"/>
      <c r="I84" s="128"/>
      <c r="J84" s="128"/>
      <c r="K84" s="128"/>
      <c r="L84" s="129"/>
      <c r="M84" s="127"/>
      <c r="N84" s="128"/>
      <c r="O84" s="128"/>
      <c r="P84" s="128"/>
      <c r="Q84" s="129"/>
      <c r="R84" s="130"/>
      <c r="S84" s="131"/>
      <c r="T84" s="131"/>
      <c r="U84" s="131"/>
      <c r="V84" s="132"/>
    </row>
    <row r="85" spans="1:22" ht="33" customHeight="1" x14ac:dyDescent="0.2">
      <c r="A85" s="133"/>
      <c r="B85" s="134"/>
      <c r="C85" s="134"/>
      <c r="D85" s="134"/>
      <c r="E85" s="134"/>
      <c r="F85" s="134"/>
      <c r="G85" s="135"/>
      <c r="H85" s="127"/>
      <c r="I85" s="128"/>
      <c r="J85" s="128"/>
      <c r="K85" s="128"/>
      <c r="L85" s="129"/>
      <c r="M85" s="127"/>
      <c r="N85" s="128"/>
      <c r="O85" s="128"/>
      <c r="P85" s="128"/>
      <c r="Q85" s="129"/>
      <c r="R85" s="130"/>
      <c r="S85" s="131"/>
      <c r="T85" s="131"/>
      <c r="U85" s="131"/>
      <c r="V85" s="132"/>
    </row>
    <row r="86" spans="1:22" ht="33" customHeight="1" x14ac:dyDescent="0.2">
      <c r="A86" s="133"/>
      <c r="B86" s="134"/>
      <c r="C86" s="134"/>
      <c r="D86" s="134"/>
      <c r="E86" s="134"/>
      <c r="F86" s="134"/>
      <c r="G86" s="135"/>
      <c r="H86" s="141"/>
      <c r="I86" s="142"/>
      <c r="J86" s="142"/>
      <c r="K86" s="142"/>
      <c r="L86" s="143"/>
      <c r="M86" s="141"/>
      <c r="N86" s="142"/>
      <c r="O86" s="142"/>
      <c r="P86" s="142"/>
      <c r="Q86" s="143"/>
      <c r="R86" s="332"/>
      <c r="S86" s="333"/>
      <c r="T86" s="333"/>
      <c r="U86" s="333"/>
      <c r="V86" s="334"/>
    </row>
    <row r="87" spans="1:22" ht="33" customHeight="1" x14ac:dyDescent="0.2">
      <c r="A87" s="133"/>
      <c r="B87" s="134"/>
      <c r="C87" s="134"/>
      <c r="D87" s="134"/>
      <c r="E87" s="134"/>
      <c r="F87" s="134"/>
      <c r="G87" s="135"/>
      <c r="H87" s="338"/>
      <c r="I87" s="339"/>
      <c r="J87" s="339"/>
      <c r="K87" s="339"/>
      <c r="L87" s="340"/>
      <c r="M87" s="338"/>
      <c r="N87" s="339"/>
      <c r="O87" s="339"/>
      <c r="P87" s="339"/>
      <c r="Q87" s="340"/>
      <c r="R87" s="325">
        <f>SUM(R80:V86)</f>
        <v>0</v>
      </c>
      <c r="S87" s="326"/>
      <c r="T87" s="326"/>
      <c r="U87" s="326"/>
      <c r="V87" s="327"/>
    </row>
    <row r="88" spans="1:22" ht="33" customHeight="1" x14ac:dyDescent="0.2">
      <c r="A88" s="133" t="s">
        <v>58</v>
      </c>
      <c r="B88" s="134"/>
      <c r="C88" s="134"/>
      <c r="D88" s="134"/>
      <c r="E88" s="134"/>
      <c r="F88" s="134"/>
      <c r="G88" s="135"/>
      <c r="H88" s="136"/>
      <c r="I88" s="137"/>
      <c r="J88" s="137"/>
      <c r="K88" s="137"/>
      <c r="L88" s="138"/>
      <c r="M88" s="136"/>
      <c r="N88" s="137"/>
      <c r="O88" s="137"/>
      <c r="P88" s="137"/>
      <c r="Q88" s="138"/>
      <c r="R88" s="193"/>
      <c r="S88" s="194"/>
      <c r="T88" s="194"/>
      <c r="U88" s="194"/>
      <c r="V88" s="195"/>
    </row>
    <row r="89" spans="1:22" ht="24.75" customHeight="1" x14ac:dyDescent="0.2">
      <c r="A89" s="133"/>
      <c r="B89" s="134"/>
      <c r="C89" s="134"/>
      <c r="D89" s="134"/>
      <c r="E89" s="134"/>
      <c r="F89" s="134"/>
      <c r="G89" s="135"/>
      <c r="H89" s="127"/>
      <c r="I89" s="128"/>
      <c r="J89" s="128"/>
      <c r="K89" s="128"/>
      <c r="L89" s="129"/>
      <c r="M89" s="127"/>
      <c r="N89" s="128"/>
      <c r="O89" s="128"/>
      <c r="P89" s="128"/>
      <c r="Q89" s="129"/>
      <c r="R89" s="130"/>
      <c r="S89" s="131"/>
      <c r="T89" s="131"/>
      <c r="U89" s="131"/>
      <c r="V89" s="132"/>
    </row>
    <row r="90" spans="1:22" ht="24.75" customHeight="1" x14ac:dyDescent="0.2">
      <c r="A90" s="133"/>
      <c r="B90" s="134"/>
      <c r="C90" s="134"/>
      <c r="D90" s="134"/>
      <c r="E90" s="134"/>
      <c r="F90" s="134"/>
      <c r="G90" s="135"/>
      <c r="H90" s="127"/>
      <c r="I90" s="128"/>
      <c r="J90" s="128"/>
      <c r="K90" s="128"/>
      <c r="L90" s="129"/>
      <c r="M90" s="127"/>
      <c r="N90" s="128"/>
      <c r="O90" s="128"/>
      <c r="P90" s="128"/>
      <c r="Q90" s="129"/>
      <c r="R90" s="130"/>
      <c r="S90" s="131"/>
      <c r="T90" s="131"/>
      <c r="U90" s="131"/>
      <c r="V90" s="132"/>
    </row>
    <row r="91" spans="1:22" ht="24.75" customHeight="1" x14ac:dyDescent="0.2">
      <c r="A91" s="133"/>
      <c r="B91" s="134"/>
      <c r="C91" s="134"/>
      <c r="D91" s="134"/>
      <c r="E91" s="134"/>
      <c r="F91" s="134"/>
      <c r="G91" s="135"/>
      <c r="H91" s="127"/>
      <c r="I91" s="128"/>
      <c r="J91" s="128"/>
      <c r="K91" s="128"/>
      <c r="L91" s="129"/>
      <c r="M91" s="127"/>
      <c r="N91" s="128"/>
      <c r="O91" s="128"/>
      <c r="P91" s="128"/>
      <c r="Q91" s="129"/>
      <c r="R91" s="130"/>
      <c r="S91" s="131"/>
      <c r="T91" s="131"/>
      <c r="U91" s="131"/>
      <c r="V91" s="132"/>
    </row>
    <row r="92" spans="1:22" ht="24.75" customHeight="1" x14ac:dyDescent="0.2">
      <c r="A92" s="133"/>
      <c r="B92" s="134"/>
      <c r="C92" s="134"/>
      <c r="D92" s="134"/>
      <c r="E92" s="134"/>
      <c r="F92" s="134"/>
      <c r="G92" s="135"/>
      <c r="H92" s="141"/>
      <c r="I92" s="142"/>
      <c r="J92" s="142"/>
      <c r="K92" s="142"/>
      <c r="L92" s="143"/>
      <c r="M92" s="141"/>
      <c r="N92" s="142"/>
      <c r="O92" s="142"/>
      <c r="P92" s="142"/>
      <c r="Q92" s="143"/>
      <c r="R92" s="332"/>
      <c r="S92" s="333"/>
      <c r="T92" s="333"/>
      <c r="U92" s="333"/>
      <c r="V92" s="334"/>
    </row>
    <row r="93" spans="1:22" ht="24.75" customHeight="1" x14ac:dyDescent="0.2">
      <c r="A93" s="133"/>
      <c r="B93" s="134"/>
      <c r="C93" s="134"/>
      <c r="D93" s="134"/>
      <c r="E93" s="134"/>
      <c r="F93" s="134"/>
      <c r="G93" s="135"/>
      <c r="H93" s="338"/>
      <c r="I93" s="339"/>
      <c r="J93" s="339"/>
      <c r="K93" s="339"/>
      <c r="L93" s="340"/>
      <c r="M93" s="338"/>
      <c r="N93" s="339"/>
      <c r="O93" s="339"/>
      <c r="P93" s="339"/>
      <c r="Q93" s="340"/>
      <c r="R93" s="325">
        <f t="shared" ref="R93" si="3">SUM(R88:V92)</f>
        <v>0</v>
      </c>
      <c r="S93" s="326"/>
      <c r="T93" s="326"/>
      <c r="U93" s="326"/>
      <c r="V93" s="327"/>
    </row>
    <row r="94" spans="1:22" ht="24.75" customHeight="1" x14ac:dyDescent="0.2">
      <c r="A94" s="133" t="s">
        <v>59</v>
      </c>
      <c r="B94" s="134"/>
      <c r="C94" s="134"/>
      <c r="D94" s="134"/>
      <c r="E94" s="134"/>
      <c r="F94" s="134"/>
      <c r="G94" s="135"/>
      <c r="H94" s="136"/>
      <c r="I94" s="137"/>
      <c r="J94" s="137"/>
      <c r="K94" s="137"/>
      <c r="L94" s="138"/>
      <c r="M94" s="136"/>
      <c r="N94" s="137"/>
      <c r="O94" s="137"/>
      <c r="P94" s="137"/>
      <c r="Q94" s="138"/>
      <c r="R94" s="193"/>
      <c r="S94" s="194"/>
      <c r="T94" s="194"/>
      <c r="U94" s="194"/>
      <c r="V94" s="195"/>
    </row>
    <row r="95" spans="1:22" ht="24.75" customHeight="1" x14ac:dyDescent="0.2">
      <c r="A95" s="133"/>
      <c r="B95" s="134"/>
      <c r="C95" s="134"/>
      <c r="D95" s="134"/>
      <c r="E95" s="134"/>
      <c r="F95" s="134"/>
      <c r="G95" s="135"/>
      <c r="H95" s="127"/>
      <c r="I95" s="128"/>
      <c r="J95" s="128"/>
      <c r="K95" s="128"/>
      <c r="L95" s="129"/>
      <c r="M95" s="127"/>
      <c r="N95" s="128"/>
      <c r="O95" s="128"/>
      <c r="P95" s="128"/>
      <c r="Q95" s="129"/>
      <c r="R95" s="130"/>
      <c r="S95" s="131"/>
      <c r="T95" s="131"/>
      <c r="U95" s="131"/>
      <c r="V95" s="132"/>
    </row>
    <row r="96" spans="1:22" ht="24.75" customHeight="1" x14ac:dyDescent="0.2">
      <c r="A96" s="133"/>
      <c r="B96" s="134"/>
      <c r="C96" s="134"/>
      <c r="D96" s="134"/>
      <c r="E96" s="134"/>
      <c r="F96" s="134"/>
      <c r="G96" s="135"/>
      <c r="H96" s="127"/>
      <c r="I96" s="128"/>
      <c r="J96" s="128"/>
      <c r="K96" s="128"/>
      <c r="L96" s="129"/>
      <c r="M96" s="127"/>
      <c r="N96" s="128"/>
      <c r="O96" s="128"/>
      <c r="P96" s="128"/>
      <c r="Q96" s="129"/>
      <c r="R96" s="130"/>
      <c r="S96" s="131"/>
      <c r="T96" s="131"/>
      <c r="U96" s="131"/>
      <c r="V96" s="132"/>
    </row>
    <row r="97" spans="1:23" ht="24.75" customHeight="1" x14ac:dyDescent="0.2">
      <c r="A97" s="133"/>
      <c r="B97" s="134"/>
      <c r="C97" s="134"/>
      <c r="D97" s="134"/>
      <c r="E97" s="134"/>
      <c r="F97" s="134"/>
      <c r="G97" s="135"/>
      <c r="H97" s="127"/>
      <c r="I97" s="128"/>
      <c r="J97" s="128"/>
      <c r="K97" s="128"/>
      <c r="L97" s="129"/>
      <c r="M97" s="127"/>
      <c r="N97" s="128"/>
      <c r="O97" s="128"/>
      <c r="P97" s="128"/>
      <c r="Q97" s="129"/>
      <c r="R97" s="130"/>
      <c r="S97" s="131"/>
      <c r="T97" s="131"/>
      <c r="U97" s="131"/>
      <c r="V97" s="132"/>
    </row>
    <row r="98" spans="1:23" ht="24.75" customHeight="1" x14ac:dyDescent="0.2">
      <c r="A98" s="133"/>
      <c r="B98" s="134"/>
      <c r="C98" s="134"/>
      <c r="D98" s="134"/>
      <c r="E98" s="134"/>
      <c r="F98" s="134"/>
      <c r="G98" s="135"/>
      <c r="H98" s="127"/>
      <c r="I98" s="128"/>
      <c r="J98" s="128"/>
      <c r="K98" s="128"/>
      <c r="L98" s="129"/>
      <c r="M98" s="127"/>
      <c r="N98" s="128"/>
      <c r="O98" s="128"/>
      <c r="P98" s="128"/>
      <c r="Q98" s="129"/>
      <c r="R98" s="130"/>
      <c r="S98" s="131"/>
      <c r="T98" s="131"/>
      <c r="U98" s="131"/>
      <c r="V98" s="132"/>
    </row>
    <row r="99" spans="1:23" ht="24.75" customHeight="1" x14ac:dyDescent="0.2">
      <c r="A99" s="133"/>
      <c r="B99" s="134"/>
      <c r="C99" s="134"/>
      <c r="D99" s="134"/>
      <c r="E99" s="134"/>
      <c r="F99" s="134"/>
      <c r="G99" s="135"/>
      <c r="H99" s="141"/>
      <c r="I99" s="142"/>
      <c r="J99" s="142"/>
      <c r="K99" s="142"/>
      <c r="L99" s="143"/>
      <c r="M99" s="141"/>
      <c r="N99" s="142"/>
      <c r="O99" s="142"/>
      <c r="P99" s="142"/>
      <c r="Q99" s="143"/>
      <c r="R99" s="332"/>
      <c r="S99" s="333"/>
      <c r="T99" s="333"/>
      <c r="U99" s="333"/>
      <c r="V99" s="334"/>
    </row>
    <row r="100" spans="1:23" ht="24.75" customHeight="1" x14ac:dyDescent="0.2">
      <c r="A100" s="133"/>
      <c r="B100" s="134"/>
      <c r="C100" s="134"/>
      <c r="D100" s="134"/>
      <c r="E100" s="134"/>
      <c r="F100" s="134"/>
      <c r="G100" s="135"/>
      <c r="H100" s="338"/>
      <c r="I100" s="339"/>
      <c r="J100" s="339"/>
      <c r="K100" s="339"/>
      <c r="L100" s="340"/>
      <c r="M100" s="338"/>
      <c r="N100" s="339"/>
      <c r="O100" s="339"/>
      <c r="P100" s="339"/>
      <c r="Q100" s="340"/>
      <c r="R100" s="325">
        <f t="shared" ref="R100" si="4">SUM(R94:V99)</f>
        <v>0</v>
      </c>
      <c r="S100" s="326"/>
      <c r="T100" s="326"/>
      <c r="U100" s="326"/>
      <c r="V100" s="327"/>
    </row>
    <row r="101" spans="1:23" ht="24.75" customHeight="1" x14ac:dyDescent="0.2">
      <c r="A101" s="133" t="s">
        <v>60</v>
      </c>
      <c r="B101" s="134"/>
      <c r="C101" s="134"/>
      <c r="D101" s="134"/>
      <c r="E101" s="134"/>
      <c r="F101" s="134"/>
      <c r="G101" s="135"/>
      <c r="H101" s="136"/>
      <c r="I101" s="137"/>
      <c r="J101" s="137"/>
      <c r="K101" s="137"/>
      <c r="L101" s="138"/>
      <c r="M101" s="136"/>
      <c r="N101" s="137"/>
      <c r="O101" s="137"/>
      <c r="P101" s="137"/>
      <c r="Q101" s="138"/>
      <c r="R101" s="193"/>
      <c r="S101" s="194"/>
      <c r="T101" s="194"/>
      <c r="U101" s="194"/>
      <c r="V101" s="195"/>
    </row>
    <row r="102" spans="1:23" ht="24.75" customHeight="1" x14ac:dyDescent="0.2">
      <c r="A102" s="133"/>
      <c r="B102" s="134"/>
      <c r="C102" s="134"/>
      <c r="D102" s="134"/>
      <c r="E102" s="134"/>
      <c r="F102" s="134"/>
      <c r="G102" s="135"/>
      <c r="H102" s="127"/>
      <c r="I102" s="128"/>
      <c r="J102" s="128"/>
      <c r="K102" s="128"/>
      <c r="L102" s="129"/>
      <c r="M102" s="127"/>
      <c r="N102" s="128"/>
      <c r="O102" s="128"/>
      <c r="P102" s="128"/>
      <c r="Q102" s="129"/>
      <c r="R102" s="130"/>
      <c r="S102" s="131"/>
      <c r="T102" s="131"/>
      <c r="U102" s="131"/>
      <c r="V102" s="132"/>
    </row>
    <row r="103" spans="1:23" ht="24.75" customHeight="1" x14ac:dyDescent="0.2">
      <c r="A103" s="133"/>
      <c r="B103" s="134"/>
      <c r="C103" s="134"/>
      <c r="D103" s="134"/>
      <c r="E103" s="134"/>
      <c r="F103" s="134"/>
      <c r="G103" s="135"/>
      <c r="H103" s="127"/>
      <c r="I103" s="128"/>
      <c r="J103" s="128"/>
      <c r="K103" s="128"/>
      <c r="L103" s="129"/>
      <c r="M103" s="127"/>
      <c r="N103" s="128"/>
      <c r="O103" s="128"/>
      <c r="P103" s="128"/>
      <c r="Q103" s="129"/>
      <c r="R103" s="130"/>
      <c r="S103" s="131"/>
      <c r="T103" s="131"/>
      <c r="U103" s="131"/>
      <c r="V103" s="132"/>
    </row>
    <row r="104" spans="1:23" ht="24.75" customHeight="1" x14ac:dyDescent="0.2">
      <c r="A104" s="133"/>
      <c r="B104" s="134"/>
      <c r="C104" s="134"/>
      <c r="D104" s="134"/>
      <c r="E104" s="134"/>
      <c r="F104" s="134"/>
      <c r="G104" s="135"/>
      <c r="H104" s="127"/>
      <c r="I104" s="128"/>
      <c r="J104" s="128"/>
      <c r="K104" s="128"/>
      <c r="L104" s="129"/>
      <c r="M104" s="127"/>
      <c r="N104" s="128"/>
      <c r="O104" s="128"/>
      <c r="P104" s="128"/>
      <c r="Q104" s="129"/>
      <c r="R104" s="130"/>
      <c r="S104" s="131"/>
      <c r="T104" s="131"/>
      <c r="U104" s="131"/>
      <c r="V104" s="132"/>
    </row>
    <row r="105" spans="1:23" ht="24.75" customHeight="1" x14ac:dyDescent="0.2">
      <c r="A105" s="133"/>
      <c r="B105" s="134"/>
      <c r="C105" s="134"/>
      <c r="D105" s="134"/>
      <c r="E105" s="134"/>
      <c r="F105" s="134"/>
      <c r="G105" s="135"/>
      <c r="H105" s="141"/>
      <c r="I105" s="142"/>
      <c r="J105" s="142"/>
      <c r="K105" s="142"/>
      <c r="L105" s="143"/>
      <c r="M105" s="141"/>
      <c r="N105" s="142"/>
      <c r="O105" s="142"/>
      <c r="P105" s="142"/>
      <c r="Q105" s="143"/>
      <c r="R105" s="332"/>
      <c r="S105" s="333"/>
      <c r="T105" s="333"/>
      <c r="U105" s="333"/>
      <c r="V105" s="334"/>
    </row>
    <row r="106" spans="1:23" ht="24.75" customHeight="1" x14ac:dyDescent="0.2">
      <c r="A106" s="133"/>
      <c r="B106" s="134"/>
      <c r="C106" s="134"/>
      <c r="D106" s="134"/>
      <c r="E106" s="134"/>
      <c r="F106" s="134"/>
      <c r="G106" s="135"/>
      <c r="H106" s="338"/>
      <c r="I106" s="339"/>
      <c r="J106" s="339"/>
      <c r="K106" s="339"/>
      <c r="L106" s="340"/>
      <c r="M106" s="338"/>
      <c r="N106" s="339"/>
      <c r="O106" s="339"/>
      <c r="P106" s="339"/>
      <c r="Q106" s="340"/>
      <c r="R106" s="325">
        <f t="shared" ref="R106" si="5">SUM(R101:V105)</f>
        <v>0</v>
      </c>
      <c r="S106" s="326"/>
      <c r="T106" s="326"/>
      <c r="U106" s="326"/>
      <c r="V106" s="327"/>
    </row>
    <row r="107" spans="1:23" s="11" customFormat="1" ht="7.5" customHeight="1" x14ac:dyDescent="0.2">
      <c r="W107" s="12"/>
    </row>
    <row r="108" spans="1:23" s="6" customFormat="1" ht="15" customHeight="1" x14ac:dyDescent="0.2">
      <c r="A108" s="13"/>
      <c r="B108" s="14" t="s">
        <v>210</v>
      </c>
      <c r="C108" s="15"/>
      <c r="D108" s="15"/>
      <c r="E108" s="15"/>
      <c r="F108" s="16"/>
      <c r="G108" s="16"/>
      <c r="H108" s="16"/>
      <c r="I108" s="16"/>
      <c r="J108" s="16"/>
      <c r="K108" s="16"/>
      <c r="L108" s="16"/>
      <c r="M108" s="16"/>
      <c r="N108" s="16"/>
      <c r="O108" s="16"/>
      <c r="P108" s="16"/>
      <c r="Q108" s="16"/>
      <c r="R108" s="16"/>
      <c r="S108" s="16"/>
      <c r="T108" s="16"/>
      <c r="U108" s="16"/>
      <c r="V108" s="17"/>
      <c r="W108" s="7"/>
    </row>
    <row r="109" spans="1:23" s="21" customFormat="1" ht="36.75" customHeight="1" x14ac:dyDescent="0.2">
      <c r="A109" s="161" t="s">
        <v>12</v>
      </c>
      <c r="B109" s="144"/>
      <c r="C109" s="144"/>
      <c r="D109" s="144"/>
      <c r="E109" s="144"/>
      <c r="F109" s="144"/>
      <c r="G109" s="145"/>
      <c r="H109" s="161" t="s">
        <v>191</v>
      </c>
      <c r="I109" s="144"/>
      <c r="J109" s="144"/>
      <c r="K109" s="144" t="s">
        <v>192</v>
      </c>
      <c r="L109" s="144"/>
      <c r="M109" s="144"/>
      <c r="N109" s="296"/>
      <c r="O109" s="103" t="s">
        <v>220</v>
      </c>
      <c r="P109" s="104"/>
      <c r="Q109" s="272"/>
      <c r="R109" s="105" t="s">
        <v>193</v>
      </c>
      <c r="S109" s="144"/>
      <c r="T109" s="296"/>
      <c r="U109" s="161" t="s">
        <v>194</v>
      </c>
      <c r="V109" s="145"/>
      <c r="W109" s="20"/>
    </row>
    <row r="110" spans="1:23" s="21" customFormat="1" ht="22.5" customHeight="1" x14ac:dyDescent="0.2">
      <c r="A110" s="246" t="s">
        <v>55</v>
      </c>
      <c r="B110" s="247"/>
      <c r="C110" s="247"/>
      <c r="D110" s="247"/>
      <c r="E110" s="247"/>
      <c r="F110" s="247"/>
      <c r="G110" s="248"/>
      <c r="H110" s="252"/>
      <c r="I110" s="253"/>
      <c r="J110" s="253"/>
      <c r="K110" s="253"/>
      <c r="L110" s="253"/>
      <c r="M110" s="253"/>
      <c r="N110" s="257"/>
      <c r="O110" s="239" t="e">
        <f t="shared" ref="O110:O116" si="6">K110/H110</f>
        <v>#DIV/0!</v>
      </c>
      <c r="P110" s="240"/>
      <c r="Q110" s="241"/>
      <c r="R110" s="342">
        <f>R79</f>
        <v>0</v>
      </c>
      <c r="S110" s="343"/>
      <c r="T110" s="344"/>
      <c r="U110" s="297" t="e">
        <f t="shared" ref="U110:U116" si="7">R110/K110</f>
        <v>#DIV/0!</v>
      </c>
      <c r="V110" s="298"/>
      <c r="W110" s="20"/>
    </row>
    <row r="111" spans="1:23" s="21" customFormat="1" ht="22.5" customHeight="1" x14ac:dyDescent="0.2">
      <c r="A111" s="281" t="s">
        <v>56</v>
      </c>
      <c r="B111" s="282"/>
      <c r="C111" s="282"/>
      <c r="D111" s="282"/>
      <c r="E111" s="282"/>
      <c r="F111" s="282"/>
      <c r="G111" s="283"/>
      <c r="H111" s="356"/>
      <c r="I111" s="357"/>
      <c r="J111" s="357"/>
      <c r="K111" s="357"/>
      <c r="L111" s="357"/>
      <c r="M111" s="357"/>
      <c r="N111" s="358"/>
      <c r="O111" s="345"/>
      <c r="P111" s="346"/>
      <c r="Q111" s="347"/>
      <c r="R111" s="348"/>
      <c r="S111" s="349"/>
      <c r="T111" s="350"/>
      <c r="U111" s="351"/>
      <c r="V111" s="352"/>
      <c r="W111" s="20"/>
    </row>
    <row r="112" spans="1:23" s="11" customFormat="1" ht="22.5" customHeight="1" x14ac:dyDescent="0.2">
      <c r="A112" s="281" t="s">
        <v>57</v>
      </c>
      <c r="B112" s="282"/>
      <c r="C112" s="282"/>
      <c r="D112" s="282"/>
      <c r="E112" s="282"/>
      <c r="F112" s="282"/>
      <c r="G112" s="283"/>
      <c r="H112" s="232"/>
      <c r="I112" s="62"/>
      <c r="J112" s="62"/>
      <c r="K112" s="62"/>
      <c r="L112" s="62"/>
      <c r="M112" s="62"/>
      <c r="N112" s="273"/>
      <c r="O112" s="229" t="e">
        <f t="shared" si="6"/>
        <v>#DIV/0!</v>
      </c>
      <c r="P112" s="230"/>
      <c r="Q112" s="231"/>
      <c r="R112" s="353">
        <f>R87</f>
        <v>0</v>
      </c>
      <c r="S112" s="354"/>
      <c r="T112" s="355"/>
      <c r="U112" s="270" t="e">
        <f t="shared" si="7"/>
        <v>#DIV/0!</v>
      </c>
      <c r="V112" s="271"/>
      <c r="W112" s="12"/>
    </row>
    <row r="113" spans="1:25" s="11" customFormat="1" ht="22.5" customHeight="1" x14ac:dyDescent="0.2">
      <c r="A113" s="281" t="s">
        <v>58</v>
      </c>
      <c r="B113" s="282"/>
      <c r="C113" s="282"/>
      <c r="D113" s="282"/>
      <c r="E113" s="282"/>
      <c r="F113" s="282"/>
      <c r="G113" s="283"/>
      <c r="H113" s="232"/>
      <c r="I113" s="62"/>
      <c r="J113" s="62"/>
      <c r="K113" s="62"/>
      <c r="L113" s="62"/>
      <c r="M113" s="62"/>
      <c r="N113" s="273"/>
      <c r="O113" s="229" t="e">
        <f t="shared" si="6"/>
        <v>#DIV/0!</v>
      </c>
      <c r="P113" s="230"/>
      <c r="Q113" s="231"/>
      <c r="R113" s="353">
        <f>R93</f>
        <v>0</v>
      </c>
      <c r="S113" s="354"/>
      <c r="T113" s="355"/>
      <c r="U113" s="270" t="e">
        <f t="shared" si="7"/>
        <v>#DIV/0!</v>
      </c>
      <c r="V113" s="271"/>
      <c r="W113" s="12"/>
    </row>
    <row r="114" spans="1:25" s="11" customFormat="1" ht="22.5" customHeight="1" x14ac:dyDescent="0.2">
      <c r="A114" s="281" t="s">
        <v>59</v>
      </c>
      <c r="B114" s="282"/>
      <c r="C114" s="282"/>
      <c r="D114" s="282"/>
      <c r="E114" s="282"/>
      <c r="F114" s="282"/>
      <c r="G114" s="283"/>
      <c r="H114" s="232"/>
      <c r="I114" s="62"/>
      <c r="J114" s="62"/>
      <c r="K114" s="62"/>
      <c r="L114" s="62"/>
      <c r="M114" s="62"/>
      <c r="N114" s="273"/>
      <c r="O114" s="229" t="e">
        <f t="shared" si="6"/>
        <v>#DIV/0!</v>
      </c>
      <c r="P114" s="230"/>
      <c r="Q114" s="231"/>
      <c r="R114" s="353">
        <f>R100</f>
        <v>0</v>
      </c>
      <c r="S114" s="354"/>
      <c r="T114" s="355"/>
      <c r="U114" s="270" t="e">
        <f t="shared" si="7"/>
        <v>#DIV/0!</v>
      </c>
      <c r="V114" s="271"/>
      <c r="W114" s="12"/>
    </row>
    <row r="115" spans="1:25" s="11" customFormat="1" ht="22.5" customHeight="1" x14ac:dyDescent="0.2">
      <c r="A115" s="287" t="s">
        <v>60</v>
      </c>
      <c r="B115" s="288"/>
      <c r="C115" s="288"/>
      <c r="D115" s="288"/>
      <c r="E115" s="288"/>
      <c r="F115" s="288"/>
      <c r="G115" s="289"/>
      <c r="H115" s="292"/>
      <c r="I115" s="274"/>
      <c r="J115" s="274"/>
      <c r="K115" s="274"/>
      <c r="L115" s="274"/>
      <c r="M115" s="274"/>
      <c r="N115" s="275"/>
      <c r="O115" s="278" t="e">
        <f t="shared" si="6"/>
        <v>#DIV/0!</v>
      </c>
      <c r="P115" s="279"/>
      <c r="Q115" s="280"/>
      <c r="R115" s="353">
        <f>R106</f>
        <v>0</v>
      </c>
      <c r="S115" s="354"/>
      <c r="T115" s="355"/>
      <c r="U115" s="276" t="e">
        <f t="shared" si="7"/>
        <v>#DIV/0!</v>
      </c>
      <c r="V115" s="277"/>
      <c r="W115" s="12"/>
    </row>
    <row r="116" spans="1:25" s="11" customFormat="1" ht="22.5" customHeight="1" x14ac:dyDescent="0.2">
      <c r="A116" s="161" t="s">
        <v>22</v>
      </c>
      <c r="B116" s="144"/>
      <c r="C116" s="144"/>
      <c r="D116" s="144"/>
      <c r="E116" s="144"/>
      <c r="F116" s="144"/>
      <c r="G116" s="145"/>
      <c r="H116" s="290">
        <f>SUM(H110:J115)</f>
        <v>0</v>
      </c>
      <c r="I116" s="291"/>
      <c r="J116" s="291"/>
      <c r="K116" s="262">
        <f>SUM(K110:N115)</f>
        <v>0</v>
      </c>
      <c r="L116" s="262"/>
      <c r="M116" s="262"/>
      <c r="N116" s="307"/>
      <c r="O116" s="315" t="e">
        <f t="shared" si="6"/>
        <v>#DIV/0!</v>
      </c>
      <c r="P116" s="316"/>
      <c r="Q116" s="317"/>
      <c r="R116" s="308">
        <f>SUM(R110:T115)</f>
        <v>0</v>
      </c>
      <c r="S116" s="291"/>
      <c r="T116" s="309"/>
      <c r="U116" s="313" t="e">
        <f t="shared" si="7"/>
        <v>#DIV/0!</v>
      </c>
      <c r="V116" s="314"/>
      <c r="W116" s="12"/>
    </row>
    <row r="117" spans="1:25" s="11" customFormat="1" ht="7.5" customHeight="1" x14ac:dyDescent="0.2">
      <c r="A117" s="29"/>
      <c r="B117" s="29"/>
      <c r="C117" s="29"/>
      <c r="D117" s="29"/>
      <c r="E117" s="29"/>
      <c r="F117" s="30"/>
      <c r="G117" s="30"/>
      <c r="H117" s="29"/>
      <c r="I117" s="29"/>
      <c r="J117" s="29"/>
      <c r="K117" s="29"/>
      <c r="L117" s="29"/>
      <c r="M117" s="29"/>
      <c r="N117" s="29"/>
      <c r="O117" s="31"/>
      <c r="P117" s="31"/>
      <c r="Q117" s="32"/>
      <c r="R117" s="29"/>
      <c r="S117" s="29"/>
      <c r="T117" s="29"/>
      <c r="U117" s="29"/>
      <c r="V117" s="29"/>
      <c r="W117" s="12"/>
    </row>
    <row r="118" spans="1:25" s="11" customFormat="1" ht="22.5" customHeight="1" x14ac:dyDescent="0.2">
      <c r="A118" s="166" t="s">
        <v>20</v>
      </c>
      <c r="B118" s="167"/>
      <c r="C118" s="167"/>
      <c r="D118" s="167"/>
      <c r="E118" s="167"/>
      <c r="F118" s="167"/>
      <c r="G118" s="168"/>
      <c r="H118" s="306"/>
      <c r="I118" s="199"/>
      <c r="J118" s="199"/>
      <c r="K118" s="199"/>
      <c r="L118" s="199"/>
      <c r="M118" s="199"/>
      <c r="N118" s="200"/>
      <c r="O118" s="284" t="e">
        <f>K118/H118</f>
        <v>#DIV/0!</v>
      </c>
      <c r="P118" s="285"/>
      <c r="Q118" s="286"/>
      <c r="R118" s="306">
        <v>0</v>
      </c>
      <c r="S118" s="199"/>
      <c r="T118" s="200"/>
      <c r="U118" s="321" t="e">
        <f>R118/K118</f>
        <v>#DIV/0!</v>
      </c>
      <c r="V118" s="322"/>
      <c r="W118" s="12"/>
    </row>
    <row r="119" spans="1:25" ht="7.5" customHeight="1" x14ac:dyDescent="0.2">
      <c r="A119" s="33"/>
      <c r="B119" s="33"/>
      <c r="C119" s="33"/>
      <c r="D119" s="33"/>
      <c r="E119" s="33"/>
      <c r="F119" s="32"/>
      <c r="G119" s="32"/>
      <c r="H119" s="33"/>
      <c r="I119" s="33"/>
      <c r="J119" s="33"/>
      <c r="W119" s="35"/>
    </row>
    <row r="120" spans="1:25" ht="22.5" customHeight="1" x14ac:dyDescent="0.2">
      <c r="A120" s="166" t="s">
        <v>61</v>
      </c>
      <c r="B120" s="167"/>
      <c r="C120" s="167"/>
      <c r="D120" s="167"/>
      <c r="E120" s="167"/>
      <c r="F120" s="167"/>
      <c r="G120" s="168"/>
      <c r="H120" s="261">
        <f>H116-H118</f>
        <v>0</v>
      </c>
      <c r="I120" s="262"/>
      <c r="J120" s="263"/>
      <c r="W120" s="35"/>
    </row>
    <row r="121" spans="1:25" ht="7.5" customHeight="1" x14ac:dyDescent="0.2">
      <c r="W121" s="35"/>
    </row>
    <row r="122" spans="1:25" ht="109.5" customHeight="1" x14ac:dyDescent="0.2">
      <c r="A122" s="318" t="s">
        <v>260</v>
      </c>
      <c r="B122" s="319"/>
      <c r="C122" s="319"/>
      <c r="D122" s="319"/>
      <c r="E122" s="319"/>
      <c r="F122" s="319"/>
      <c r="G122" s="319"/>
      <c r="H122" s="319"/>
      <c r="I122" s="319"/>
      <c r="J122" s="319"/>
      <c r="K122" s="319"/>
      <c r="L122" s="319"/>
      <c r="M122" s="319"/>
      <c r="N122" s="319"/>
      <c r="O122" s="319"/>
      <c r="P122" s="319"/>
      <c r="Q122" s="319"/>
      <c r="R122" s="319"/>
      <c r="S122" s="319"/>
      <c r="T122" s="319"/>
      <c r="U122" s="319"/>
      <c r="V122" s="320"/>
    </row>
    <row r="123" spans="1:25" s="11" customFormat="1" ht="7.5" customHeight="1" x14ac:dyDescent="0.2">
      <c r="W123" s="12"/>
    </row>
    <row r="124" spans="1:25" s="6" customFormat="1" ht="15" customHeight="1" x14ac:dyDescent="0.2">
      <c r="A124" s="13"/>
      <c r="B124" s="14" t="s">
        <v>95</v>
      </c>
      <c r="C124" s="15"/>
      <c r="D124" s="15"/>
      <c r="E124" s="15"/>
      <c r="F124" s="16"/>
      <c r="G124" s="16"/>
      <c r="H124" s="16"/>
      <c r="I124" s="16"/>
      <c r="J124" s="16"/>
      <c r="K124" s="16"/>
      <c r="L124" s="16"/>
      <c r="M124" s="16"/>
      <c r="N124" s="16"/>
      <c r="O124" s="16"/>
      <c r="P124" s="16"/>
      <c r="Q124" s="16"/>
      <c r="R124" s="16"/>
      <c r="S124" s="16"/>
      <c r="T124" s="16"/>
      <c r="U124" s="16"/>
      <c r="V124" s="17"/>
      <c r="W124" s="12"/>
    </row>
    <row r="125" spans="1:25" s="11" customFormat="1" ht="45" customHeight="1" x14ac:dyDescent="0.2">
      <c r="A125" s="100" t="s">
        <v>12</v>
      </c>
      <c r="B125" s="101"/>
      <c r="C125" s="101"/>
      <c r="D125" s="102"/>
      <c r="E125" s="103" t="s">
        <v>232</v>
      </c>
      <c r="F125" s="104"/>
      <c r="G125" s="105"/>
      <c r="H125" s="144" t="s">
        <v>223</v>
      </c>
      <c r="I125" s="144"/>
      <c r="J125" s="144"/>
      <c r="K125" s="144"/>
      <c r="L125" s="144" t="s">
        <v>162</v>
      </c>
      <c r="M125" s="144"/>
      <c r="N125" s="144"/>
      <c r="O125" s="144" t="s">
        <v>163</v>
      </c>
      <c r="P125" s="144"/>
      <c r="Q125" s="144"/>
      <c r="R125" s="144" t="s">
        <v>164</v>
      </c>
      <c r="S125" s="144"/>
      <c r="T125" s="144"/>
      <c r="U125" s="144"/>
      <c r="V125" s="145"/>
      <c r="W125" s="12"/>
      <c r="X125" s="67" t="s">
        <v>249</v>
      </c>
      <c r="Y125" s="68"/>
    </row>
    <row r="126" spans="1:25" s="11" customFormat="1" ht="15" customHeight="1" x14ac:dyDescent="0.2">
      <c r="A126" s="112" t="s">
        <v>55</v>
      </c>
      <c r="B126" s="113"/>
      <c r="C126" s="113"/>
      <c r="D126" s="114"/>
      <c r="E126" s="106" t="str">
        <f t="shared" ref="E126:E156" si="8">IF(O126&lt;&gt;"","Cash","")</f>
        <v/>
      </c>
      <c r="F126" s="107"/>
      <c r="G126" s="107"/>
      <c r="H126" s="163"/>
      <c r="I126" s="163"/>
      <c r="J126" s="163"/>
      <c r="K126" s="163"/>
      <c r="L126" s="163" t="s">
        <v>84</v>
      </c>
      <c r="M126" s="163"/>
      <c r="N126" s="163"/>
      <c r="O126" s="164"/>
      <c r="P126" s="164"/>
      <c r="Q126" s="164"/>
      <c r="R126" s="163" t="s">
        <v>84</v>
      </c>
      <c r="S126" s="163"/>
      <c r="T126" s="163"/>
      <c r="U126" s="163"/>
      <c r="V126" s="196"/>
      <c r="W126" s="12"/>
      <c r="X126" s="59" t="str">
        <f t="shared" ref="X126:X156" si="9">E126&amp;L126</f>
        <v>-- Select --</v>
      </c>
      <c r="Y126" s="60">
        <f t="shared" ref="Y126:Y156" si="10">O126</f>
        <v>0</v>
      </c>
    </row>
    <row r="127" spans="1:25" s="11" customFormat="1" ht="15" customHeight="1" x14ac:dyDescent="0.2">
      <c r="A127" s="115"/>
      <c r="B127" s="116"/>
      <c r="C127" s="116"/>
      <c r="D127" s="117"/>
      <c r="E127" s="65" t="str">
        <f t="shared" si="8"/>
        <v/>
      </c>
      <c r="F127" s="66"/>
      <c r="G127" s="66"/>
      <c r="H127" s="63"/>
      <c r="I127" s="63"/>
      <c r="J127" s="63"/>
      <c r="K127" s="63"/>
      <c r="L127" s="63" t="s">
        <v>84</v>
      </c>
      <c r="M127" s="63"/>
      <c r="N127" s="63"/>
      <c r="O127" s="62"/>
      <c r="P127" s="62"/>
      <c r="Q127" s="62"/>
      <c r="R127" s="63" t="s">
        <v>84</v>
      </c>
      <c r="S127" s="63"/>
      <c r="T127" s="63"/>
      <c r="U127" s="63"/>
      <c r="V127" s="64"/>
      <c r="W127" s="12"/>
      <c r="X127" s="55" t="str">
        <f t="shared" si="9"/>
        <v>-- Select --</v>
      </c>
      <c r="Y127" s="56">
        <f t="shared" si="10"/>
        <v>0</v>
      </c>
    </row>
    <row r="128" spans="1:25" s="11" customFormat="1" ht="15" customHeight="1" x14ac:dyDescent="0.2">
      <c r="A128" s="115"/>
      <c r="B128" s="116"/>
      <c r="C128" s="116"/>
      <c r="D128" s="117"/>
      <c r="E128" s="65" t="str">
        <f t="shared" si="8"/>
        <v/>
      </c>
      <c r="F128" s="66"/>
      <c r="G128" s="66"/>
      <c r="H128" s="63"/>
      <c r="I128" s="63"/>
      <c r="J128" s="63"/>
      <c r="K128" s="63"/>
      <c r="L128" s="63" t="s">
        <v>84</v>
      </c>
      <c r="M128" s="63"/>
      <c r="N128" s="63"/>
      <c r="O128" s="62"/>
      <c r="P128" s="62"/>
      <c r="Q128" s="62"/>
      <c r="R128" s="63" t="s">
        <v>84</v>
      </c>
      <c r="S128" s="63"/>
      <c r="T128" s="63"/>
      <c r="U128" s="63"/>
      <c r="V128" s="64"/>
      <c r="W128" s="12"/>
      <c r="X128" s="55" t="str">
        <f t="shared" si="9"/>
        <v>-- Select --</v>
      </c>
      <c r="Y128" s="56">
        <f t="shared" si="10"/>
        <v>0</v>
      </c>
    </row>
    <row r="129" spans="1:25" s="11" customFormat="1" ht="15" customHeight="1" x14ac:dyDescent="0.2">
      <c r="A129" s="115"/>
      <c r="B129" s="116"/>
      <c r="C129" s="116"/>
      <c r="D129" s="117"/>
      <c r="E129" s="65" t="str">
        <f t="shared" si="8"/>
        <v/>
      </c>
      <c r="F129" s="66"/>
      <c r="G129" s="66"/>
      <c r="H129" s="63"/>
      <c r="I129" s="63"/>
      <c r="J129" s="63"/>
      <c r="K129" s="63"/>
      <c r="L129" s="63" t="s">
        <v>84</v>
      </c>
      <c r="M129" s="63"/>
      <c r="N129" s="63"/>
      <c r="O129" s="62"/>
      <c r="P129" s="62"/>
      <c r="Q129" s="62"/>
      <c r="R129" s="63" t="s">
        <v>84</v>
      </c>
      <c r="S129" s="63"/>
      <c r="T129" s="63"/>
      <c r="U129" s="63"/>
      <c r="V129" s="64"/>
      <c r="W129" s="12"/>
      <c r="X129" s="55" t="str">
        <f t="shared" si="9"/>
        <v>-- Select --</v>
      </c>
      <c r="Y129" s="56">
        <f t="shared" si="10"/>
        <v>0</v>
      </c>
    </row>
    <row r="130" spans="1:25" s="11" customFormat="1" ht="15" customHeight="1" x14ac:dyDescent="0.2">
      <c r="A130" s="115"/>
      <c r="B130" s="116"/>
      <c r="C130" s="116"/>
      <c r="D130" s="117"/>
      <c r="E130" s="65" t="str">
        <f t="shared" ref="E130:E132" si="11">IF(O130&lt;&gt;"","Cash","")</f>
        <v/>
      </c>
      <c r="F130" s="66"/>
      <c r="G130" s="66"/>
      <c r="H130" s="63"/>
      <c r="I130" s="63"/>
      <c r="J130" s="63"/>
      <c r="K130" s="63"/>
      <c r="L130" s="63" t="s">
        <v>84</v>
      </c>
      <c r="M130" s="63"/>
      <c r="N130" s="63"/>
      <c r="O130" s="62"/>
      <c r="P130" s="62"/>
      <c r="Q130" s="62"/>
      <c r="R130" s="63" t="s">
        <v>84</v>
      </c>
      <c r="S130" s="63"/>
      <c r="T130" s="63"/>
      <c r="U130" s="63"/>
      <c r="V130" s="64"/>
      <c r="W130" s="12"/>
      <c r="X130" s="55" t="str">
        <f t="shared" ref="X130:X132" si="12">E130&amp;L130</f>
        <v>-- Select --</v>
      </c>
      <c r="Y130" s="56">
        <f t="shared" ref="Y130:Y132" si="13">O130</f>
        <v>0</v>
      </c>
    </row>
    <row r="131" spans="1:25" s="11" customFormat="1" ht="15" customHeight="1" x14ac:dyDescent="0.2">
      <c r="A131" s="115"/>
      <c r="B131" s="116"/>
      <c r="C131" s="116"/>
      <c r="D131" s="117"/>
      <c r="E131" s="65" t="str">
        <f t="shared" ref="E131" si="14">IF(O131&lt;&gt;"","Cash","")</f>
        <v/>
      </c>
      <c r="F131" s="66"/>
      <c r="G131" s="66"/>
      <c r="H131" s="63"/>
      <c r="I131" s="63"/>
      <c r="J131" s="63"/>
      <c r="K131" s="63"/>
      <c r="L131" s="63" t="s">
        <v>84</v>
      </c>
      <c r="M131" s="63"/>
      <c r="N131" s="63"/>
      <c r="O131" s="62"/>
      <c r="P131" s="62"/>
      <c r="Q131" s="62"/>
      <c r="R131" s="63" t="s">
        <v>84</v>
      </c>
      <c r="S131" s="63"/>
      <c r="T131" s="63"/>
      <c r="U131" s="63"/>
      <c r="V131" s="64"/>
      <c r="W131" s="12"/>
      <c r="X131" s="55" t="str">
        <f t="shared" ref="X131" si="15">E131&amp;L131</f>
        <v>-- Select --</v>
      </c>
      <c r="Y131" s="56">
        <f t="shared" ref="Y131" si="16">O131</f>
        <v>0</v>
      </c>
    </row>
    <row r="132" spans="1:25" s="11" customFormat="1" ht="15" customHeight="1" x14ac:dyDescent="0.2">
      <c r="A132" s="115"/>
      <c r="B132" s="116"/>
      <c r="C132" s="116"/>
      <c r="D132" s="117"/>
      <c r="E132" s="65" t="str">
        <f t="shared" si="11"/>
        <v/>
      </c>
      <c r="F132" s="66"/>
      <c r="G132" s="66"/>
      <c r="H132" s="63"/>
      <c r="I132" s="63"/>
      <c r="J132" s="63"/>
      <c r="K132" s="63"/>
      <c r="L132" s="63" t="s">
        <v>84</v>
      </c>
      <c r="M132" s="63"/>
      <c r="N132" s="63"/>
      <c r="O132" s="62"/>
      <c r="P132" s="62"/>
      <c r="Q132" s="62"/>
      <c r="R132" s="63" t="s">
        <v>84</v>
      </c>
      <c r="S132" s="63"/>
      <c r="T132" s="63"/>
      <c r="U132" s="63"/>
      <c r="V132" s="64"/>
      <c r="W132" s="12"/>
      <c r="X132" s="55" t="str">
        <f t="shared" si="12"/>
        <v>-- Select --</v>
      </c>
      <c r="Y132" s="56">
        <f t="shared" si="13"/>
        <v>0</v>
      </c>
    </row>
    <row r="133" spans="1:25" s="11" customFormat="1" ht="15" customHeight="1" x14ac:dyDescent="0.2">
      <c r="A133" s="115"/>
      <c r="B133" s="116"/>
      <c r="C133" s="116"/>
      <c r="D133" s="117"/>
      <c r="E133" s="65" t="str">
        <f t="shared" si="8"/>
        <v/>
      </c>
      <c r="F133" s="66"/>
      <c r="G133" s="66"/>
      <c r="H133" s="63"/>
      <c r="I133" s="63"/>
      <c r="J133" s="63"/>
      <c r="K133" s="63"/>
      <c r="L133" s="63" t="s">
        <v>84</v>
      </c>
      <c r="M133" s="63"/>
      <c r="N133" s="63"/>
      <c r="O133" s="62"/>
      <c r="P133" s="62"/>
      <c r="Q133" s="62"/>
      <c r="R133" s="63" t="s">
        <v>84</v>
      </c>
      <c r="S133" s="63"/>
      <c r="T133" s="63"/>
      <c r="U133" s="63"/>
      <c r="V133" s="64"/>
      <c r="W133" s="12"/>
      <c r="X133" s="55" t="str">
        <f t="shared" si="9"/>
        <v>-- Select --</v>
      </c>
      <c r="Y133" s="56">
        <f t="shared" si="10"/>
        <v>0</v>
      </c>
    </row>
    <row r="134" spans="1:25" s="11" customFormat="1" ht="15" customHeight="1" x14ac:dyDescent="0.2">
      <c r="A134" s="115"/>
      <c r="B134" s="116"/>
      <c r="C134" s="116"/>
      <c r="D134" s="117"/>
      <c r="E134" s="65" t="str">
        <f t="shared" ref="E134" si="17">IF(O134&lt;&gt;"","Cash","")</f>
        <v/>
      </c>
      <c r="F134" s="66"/>
      <c r="G134" s="66"/>
      <c r="H134" s="63"/>
      <c r="I134" s="63"/>
      <c r="J134" s="63"/>
      <c r="K134" s="63"/>
      <c r="L134" s="63" t="s">
        <v>84</v>
      </c>
      <c r="M134" s="63"/>
      <c r="N134" s="63"/>
      <c r="O134" s="62"/>
      <c r="P134" s="62"/>
      <c r="Q134" s="62"/>
      <c r="R134" s="63" t="s">
        <v>84</v>
      </c>
      <c r="S134" s="63"/>
      <c r="T134" s="63"/>
      <c r="U134" s="63"/>
      <c r="V134" s="64"/>
      <c r="W134" s="12"/>
      <c r="X134" s="55" t="str">
        <f t="shared" ref="X134" si="18">E134&amp;L134</f>
        <v>-- Select --</v>
      </c>
      <c r="Y134" s="56">
        <f t="shared" ref="Y134" si="19">O134</f>
        <v>0</v>
      </c>
    </row>
    <row r="135" spans="1:25" s="11" customFormat="1" ht="15" customHeight="1" x14ac:dyDescent="0.2">
      <c r="A135" s="115"/>
      <c r="B135" s="116"/>
      <c r="C135" s="116"/>
      <c r="D135" s="117"/>
      <c r="E135" s="65" t="str">
        <f t="shared" si="8"/>
        <v/>
      </c>
      <c r="F135" s="66"/>
      <c r="G135" s="66"/>
      <c r="H135" s="63"/>
      <c r="I135" s="63"/>
      <c r="J135" s="63"/>
      <c r="K135" s="63"/>
      <c r="L135" s="63" t="s">
        <v>84</v>
      </c>
      <c r="M135" s="63"/>
      <c r="N135" s="63"/>
      <c r="O135" s="62"/>
      <c r="P135" s="62"/>
      <c r="Q135" s="62"/>
      <c r="R135" s="63" t="s">
        <v>84</v>
      </c>
      <c r="S135" s="63"/>
      <c r="T135" s="63"/>
      <c r="U135" s="63"/>
      <c r="V135" s="64"/>
      <c r="W135" s="12"/>
      <c r="X135" s="55" t="str">
        <f t="shared" si="9"/>
        <v>-- Select --</v>
      </c>
      <c r="Y135" s="56">
        <f t="shared" si="10"/>
        <v>0</v>
      </c>
    </row>
    <row r="136" spans="1:25" s="11" customFormat="1" ht="15" customHeight="1" x14ac:dyDescent="0.2">
      <c r="A136" s="115"/>
      <c r="B136" s="116"/>
      <c r="C136" s="116"/>
      <c r="D136" s="117"/>
      <c r="E136" s="65" t="str">
        <f t="shared" ref="E136" si="20">IF(O136&lt;&gt;"","Cash","")</f>
        <v/>
      </c>
      <c r="F136" s="66"/>
      <c r="G136" s="66"/>
      <c r="H136" s="63"/>
      <c r="I136" s="63"/>
      <c r="J136" s="63"/>
      <c r="K136" s="63"/>
      <c r="L136" s="63" t="s">
        <v>84</v>
      </c>
      <c r="M136" s="63"/>
      <c r="N136" s="63"/>
      <c r="O136" s="62"/>
      <c r="P136" s="62"/>
      <c r="Q136" s="62"/>
      <c r="R136" s="63" t="s">
        <v>84</v>
      </c>
      <c r="S136" s="63"/>
      <c r="T136" s="63"/>
      <c r="U136" s="63"/>
      <c r="V136" s="64"/>
      <c r="W136" s="12"/>
      <c r="X136" s="55" t="str">
        <f t="shared" ref="X136" si="21">E136&amp;L136</f>
        <v>-- Select --</v>
      </c>
      <c r="Y136" s="56">
        <f t="shared" ref="Y136" si="22">O136</f>
        <v>0</v>
      </c>
    </row>
    <row r="137" spans="1:25" s="11" customFormat="1" ht="15" customHeight="1" x14ac:dyDescent="0.2">
      <c r="A137" s="115"/>
      <c r="B137" s="116"/>
      <c r="C137" s="116"/>
      <c r="D137" s="117"/>
      <c r="E137" s="65" t="str">
        <f t="shared" si="8"/>
        <v/>
      </c>
      <c r="F137" s="66"/>
      <c r="G137" s="66"/>
      <c r="H137" s="63"/>
      <c r="I137" s="63"/>
      <c r="J137" s="63"/>
      <c r="K137" s="63"/>
      <c r="L137" s="63" t="s">
        <v>84</v>
      </c>
      <c r="M137" s="63"/>
      <c r="N137" s="63"/>
      <c r="O137" s="62"/>
      <c r="P137" s="62"/>
      <c r="Q137" s="62"/>
      <c r="R137" s="63" t="s">
        <v>84</v>
      </c>
      <c r="S137" s="63"/>
      <c r="T137" s="63"/>
      <c r="U137" s="63"/>
      <c r="V137" s="64"/>
      <c r="W137" s="12"/>
      <c r="X137" s="55" t="str">
        <f t="shared" si="9"/>
        <v>-- Select --</v>
      </c>
      <c r="Y137" s="56">
        <f t="shared" si="10"/>
        <v>0</v>
      </c>
    </row>
    <row r="138" spans="1:25" s="11" customFormat="1" ht="15" customHeight="1" x14ac:dyDescent="0.2">
      <c r="A138" s="115"/>
      <c r="B138" s="116"/>
      <c r="C138" s="116"/>
      <c r="D138" s="117"/>
      <c r="E138" s="65" t="str">
        <f t="shared" ref="E138" si="23">IF(O138&lt;&gt;"","Cash","")</f>
        <v/>
      </c>
      <c r="F138" s="66"/>
      <c r="G138" s="66"/>
      <c r="H138" s="63"/>
      <c r="I138" s="63"/>
      <c r="J138" s="63"/>
      <c r="K138" s="63"/>
      <c r="L138" s="63" t="s">
        <v>84</v>
      </c>
      <c r="M138" s="63"/>
      <c r="N138" s="63"/>
      <c r="O138" s="62"/>
      <c r="P138" s="62"/>
      <c r="Q138" s="62"/>
      <c r="R138" s="63" t="s">
        <v>84</v>
      </c>
      <c r="S138" s="63"/>
      <c r="T138" s="63"/>
      <c r="U138" s="63"/>
      <c r="V138" s="64"/>
      <c r="W138" s="12"/>
      <c r="X138" s="55" t="str">
        <f t="shared" ref="X138" si="24">E138&amp;L138</f>
        <v>-- Select --</v>
      </c>
      <c r="Y138" s="56">
        <f t="shared" ref="Y138" si="25">O138</f>
        <v>0</v>
      </c>
    </row>
    <row r="139" spans="1:25" s="11" customFormat="1" ht="15" customHeight="1" x14ac:dyDescent="0.2">
      <c r="A139" s="115"/>
      <c r="B139" s="116"/>
      <c r="C139" s="116"/>
      <c r="D139" s="117"/>
      <c r="E139" s="65" t="str">
        <f t="shared" si="8"/>
        <v/>
      </c>
      <c r="F139" s="66"/>
      <c r="G139" s="66"/>
      <c r="H139" s="63"/>
      <c r="I139" s="63"/>
      <c r="J139" s="63"/>
      <c r="K139" s="63"/>
      <c r="L139" s="63" t="s">
        <v>84</v>
      </c>
      <c r="M139" s="63"/>
      <c r="N139" s="63"/>
      <c r="O139" s="62"/>
      <c r="P139" s="62"/>
      <c r="Q139" s="62"/>
      <c r="R139" s="63" t="s">
        <v>84</v>
      </c>
      <c r="S139" s="63"/>
      <c r="T139" s="63"/>
      <c r="U139" s="63"/>
      <c r="V139" s="64"/>
      <c r="W139" s="12"/>
      <c r="X139" s="55" t="str">
        <f t="shared" si="9"/>
        <v>-- Select --</v>
      </c>
      <c r="Y139" s="56">
        <f t="shared" si="10"/>
        <v>0</v>
      </c>
    </row>
    <row r="140" spans="1:25" s="11" customFormat="1" ht="15" customHeight="1" x14ac:dyDescent="0.2">
      <c r="A140" s="115"/>
      <c r="B140" s="116"/>
      <c r="C140" s="116"/>
      <c r="D140" s="117"/>
      <c r="E140" s="65" t="str">
        <f t="shared" si="8"/>
        <v/>
      </c>
      <c r="F140" s="66"/>
      <c r="G140" s="66"/>
      <c r="H140" s="63"/>
      <c r="I140" s="63"/>
      <c r="J140" s="63"/>
      <c r="K140" s="63"/>
      <c r="L140" s="63" t="s">
        <v>84</v>
      </c>
      <c r="M140" s="63"/>
      <c r="N140" s="63"/>
      <c r="O140" s="62"/>
      <c r="P140" s="62"/>
      <c r="Q140" s="62"/>
      <c r="R140" s="63" t="s">
        <v>84</v>
      </c>
      <c r="S140" s="63"/>
      <c r="T140" s="63"/>
      <c r="U140" s="63"/>
      <c r="V140" s="64"/>
      <c r="W140" s="12"/>
      <c r="X140" s="55" t="str">
        <f t="shared" si="9"/>
        <v>-- Select --</v>
      </c>
      <c r="Y140" s="56">
        <f t="shared" si="10"/>
        <v>0</v>
      </c>
    </row>
    <row r="141" spans="1:25" s="11" customFormat="1" ht="15" customHeight="1" x14ac:dyDescent="0.2">
      <c r="A141" s="115"/>
      <c r="B141" s="116"/>
      <c r="C141" s="116"/>
      <c r="D141" s="117"/>
      <c r="E141" s="65" t="str">
        <f t="shared" si="8"/>
        <v/>
      </c>
      <c r="F141" s="66"/>
      <c r="G141" s="66"/>
      <c r="H141" s="63"/>
      <c r="I141" s="63"/>
      <c r="J141" s="63"/>
      <c r="K141" s="63"/>
      <c r="L141" s="63" t="s">
        <v>84</v>
      </c>
      <c r="M141" s="63"/>
      <c r="N141" s="63"/>
      <c r="O141" s="62"/>
      <c r="P141" s="62"/>
      <c r="Q141" s="62"/>
      <c r="R141" s="63" t="s">
        <v>84</v>
      </c>
      <c r="S141" s="63"/>
      <c r="T141" s="63"/>
      <c r="U141" s="63"/>
      <c r="V141" s="64"/>
      <c r="W141" s="12"/>
      <c r="X141" s="55" t="str">
        <f t="shared" si="9"/>
        <v>-- Select --</v>
      </c>
      <c r="Y141" s="56">
        <f t="shared" si="10"/>
        <v>0</v>
      </c>
    </row>
    <row r="142" spans="1:25" s="11" customFormat="1" ht="15" customHeight="1" x14ac:dyDescent="0.2">
      <c r="A142" s="115"/>
      <c r="B142" s="116"/>
      <c r="C142" s="116"/>
      <c r="D142" s="117"/>
      <c r="E142" s="65" t="str">
        <f t="shared" si="8"/>
        <v/>
      </c>
      <c r="F142" s="66"/>
      <c r="G142" s="66"/>
      <c r="H142" s="63"/>
      <c r="I142" s="63"/>
      <c r="J142" s="63"/>
      <c r="K142" s="63"/>
      <c r="L142" s="63" t="s">
        <v>84</v>
      </c>
      <c r="M142" s="63"/>
      <c r="N142" s="63"/>
      <c r="O142" s="62"/>
      <c r="P142" s="62"/>
      <c r="Q142" s="62"/>
      <c r="R142" s="63" t="s">
        <v>84</v>
      </c>
      <c r="S142" s="63"/>
      <c r="T142" s="63"/>
      <c r="U142" s="63"/>
      <c r="V142" s="64"/>
      <c r="W142" s="12"/>
      <c r="X142" s="55" t="str">
        <f t="shared" si="9"/>
        <v>-- Select --</v>
      </c>
      <c r="Y142" s="56">
        <f t="shared" si="10"/>
        <v>0</v>
      </c>
    </row>
    <row r="143" spans="1:25" s="11" customFormat="1" ht="15" customHeight="1" x14ac:dyDescent="0.2">
      <c r="A143" s="115"/>
      <c r="B143" s="116"/>
      <c r="C143" s="116"/>
      <c r="D143" s="117"/>
      <c r="E143" s="65" t="str">
        <f t="shared" si="8"/>
        <v/>
      </c>
      <c r="F143" s="66"/>
      <c r="G143" s="66"/>
      <c r="H143" s="63"/>
      <c r="I143" s="63"/>
      <c r="J143" s="63"/>
      <c r="K143" s="63"/>
      <c r="L143" s="63" t="s">
        <v>84</v>
      </c>
      <c r="M143" s="63"/>
      <c r="N143" s="63"/>
      <c r="O143" s="62"/>
      <c r="P143" s="62"/>
      <c r="Q143" s="62"/>
      <c r="R143" s="63" t="s">
        <v>84</v>
      </c>
      <c r="S143" s="63"/>
      <c r="T143" s="63"/>
      <c r="U143" s="63"/>
      <c r="V143" s="64"/>
      <c r="W143" s="12"/>
      <c r="X143" s="55" t="str">
        <f t="shared" si="9"/>
        <v>-- Select --</v>
      </c>
      <c r="Y143" s="56">
        <f t="shared" si="10"/>
        <v>0</v>
      </c>
    </row>
    <row r="144" spans="1:25" s="11" customFormat="1" ht="15" customHeight="1" x14ac:dyDescent="0.2">
      <c r="A144" s="115"/>
      <c r="B144" s="116"/>
      <c r="C144" s="116"/>
      <c r="D144" s="117"/>
      <c r="E144" s="65" t="str">
        <f t="shared" si="8"/>
        <v/>
      </c>
      <c r="F144" s="66"/>
      <c r="G144" s="66"/>
      <c r="H144" s="63"/>
      <c r="I144" s="63"/>
      <c r="J144" s="63"/>
      <c r="K144" s="63"/>
      <c r="L144" s="63" t="s">
        <v>84</v>
      </c>
      <c r="M144" s="63"/>
      <c r="N144" s="63"/>
      <c r="O144" s="62"/>
      <c r="P144" s="62"/>
      <c r="Q144" s="62"/>
      <c r="R144" s="63" t="s">
        <v>84</v>
      </c>
      <c r="S144" s="63"/>
      <c r="T144" s="63"/>
      <c r="U144" s="63"/>
      <c r="V144" s="64"/>
      <c r="W144" s="12"/>
      <c r="X144" s="55" t="str">
        <f t="shared" si="9"/>
        <v>-- Select --</v>
      </c>
      <c r="Y144" s="56">
        <f t="shared" si="10"/>
        <v>0</v>
      </c>
    </row>
    <row r="145" spans="1:25" s="11" customFormat="1" ht="15" customHeight="1" x14ac:dyDescent="0.2">
      <c r="A145" s="118"/>
      <c r="B145" s="119"/>
      <c r="C145" s="119"/>
      <c r="D145" s="120"/>
      <c r="E145" s="92" t="str">
        <f t="shared" si="8"/>
        <v/>
      </c>
      <c r="F145" s="93"/>
      <c r="G145" s="94"/>
      <c r="H145" s="139"/>
      <c r="I145" s="139"/>
      <c r="J145" s="139"/>
      <c r="K145" s="139"/>
      <c r="L145" s="139" t="s">
        <v>84</v>
      </c>
      <c r="M145" s="139"/>
      <c r="N145" s="139"/>
      <c r="O145" s="158"/>
      <c r="P145" s="158"/>
      <c r="Q145" s="158"/>
      <c r="R145" s="139" t="s">
        <v>84</v>
      </c>
      <c r="S145" s="139"/>
      <c r="T145" s="139"/>
      <c r="U145" s="139"/>
      <c r="V145" s="192"/>
      <c r="W145" s="12"/>
      <c r="X145" s="57" t="str">
        <f t="shared" si="9"/>
        <v>-- Select --</v>
      </c>
      <c r="Y145" s="58">
        <f t="shared" si="10"/>
        <v>0</v>
      </c>
    </row>
    <row r="146" spans="1:25" s="11" customFormat="1" ht="15" customHeight="1" x14ac:dyDescent="0.2">
      <c r="A146" s="112" t="s">
        <v>57</v>
      </c>
      <c r="B146" s="113"/>
      <c r="C146" s="113"/>
      <c r="D146" s="114"/>
      <c r="E146" s="106" t="str">
        <f t="shared" si="8"/>
        <v/>
      </c>
      <c r="F146" s="107"/>
      <c r="G146" s="107"/>
      <c r="H146" s="163"/>
      <c r="I146" s="163"/>
      <c r="J146" s="163"/>
      <c r="K146" s="163"/>
      <c r="L146" s="163" t="s">
        <v>84</v>
      </c>
      <c r="M146" s="163"/>
      <c r="N146" s="163"/>
      <c r="O146" s="164"/>
      <c r="P146" s="164"/>
      <c r="Q146" s="164"/>
      <c r="R146" s="163" t="s">
        <v>84</v>
      </c>
      <c r="S146" s="163"/>
      <c r="T146" s="163"/>
      <c r="U146" s="163"/>
      <c r="V146" s="196"/>
      <c r="W146" s="12"/>
      <c r="X146" s="59" t="str">
        <f t="shared" si="9"/>
        <v>-- Select --</v>
      </c>
      <c r="Y146" s="60">
        <f t="shared" si="10"/>
        <v>0</v>
      </c>
    </row>
    <row r="147" spans="1:25" s="11" customFormat="1" ht="15" customHeight="1" x14ac:dyDescent="0.2">
      <c r="A147" s="115"/>
      <c r="B147" s="116"/>
      <c r="C147" s="116"/>
      <c r="D147" s="117"/>
      <c r="E147" s="65" t="str">
        <f t="shared" si="8"/>
        <v/>
      </c>
      <c r="F147" s="66"/>
      <c r="G147" s="66"/>
      <c r="H147" s="63"/>
      <c r="I147" s="63"/>
      <c r="J147" s="63"/>
      <c r="K147" s="63"/>
      <c r="L147" s="63" t="s">
        <v>84</v>
      </c>
      <c r="M147" s="63"/>
      <c r="N147" s="63"/>
      <c r="O147" s="62"/>
      <c r="P147" s="62"/>
      <c r="Q147" s="62"/>
      <c r="R147" s="63" t="s">
        <v>84</v>
      </c>
      <c r="S147" s="63"/>
      <c r="T147" s="63"/>
      <c r="U147" s="63"/>
      <c r="V147" s="64"/>
      <c r="W147" s="12"/>
      <c r="X147" s="55" t="str">
        <f t="shared" si="9"/>
        <v>-- Select --</v>
      </c>
      <c r="Y147" s="56">
        <f t="shared" si="10"/>
        <v>0</v>
      </c>
    </row>
    <row r="148" spans="1:25" s="11" customFormat="1" ht="15" customHeight="1" x14ac:dyDescent="0.2">
      <c r="A148" s="115"/>
      <c r="B148" s="116"/>
      <c r="C148" s="116"/>
      <c r="D148" s="117"/>
      <c r="E148" s="65" t="str">
        <f t="shared" si="8"/>
        <v/>
      </c>
      <c r="F148" s="66"/>
      <c r="G148" s="66"/>
      <c r="H148" s="63"/>
      <c r="I148" s="63"/>
      <c r="J148" s="63"/>
      <c r="K148" s="63"/>
      <c r="L148" s="63" t="s">
        <v>84</v>
      </c>
      <c r="M148" s="63"/>
      <c r="N148" s="63"/>
      <c r="O148" s="62"/>
      <c r="P148" s="62"/>
      <c r="Q148" s="62"/>
      <c r="R148" s="63" t="s">
        <v>84</v>
      </c>
      <c r="S148" s="63"/>
      <c r="T148" s="63"/>
      <c r="U148" s="63"/>
      <c r="V148" s="64"/>
      <c r="W148" s="12"/>
      <c r="X148" s="55" t="str">
        <f t="shared" si="9"/>
        <v>-- Select --</v>
      </c>
      <c r="Y148" s="56">
        <f t="shared" si="10"/>
        <v>0</v>
      </c>
    </row>
    <row r="149" spans="1:25" s="11" customFormat="1" ht="15" customHeight="1" x14ac:dyDescent="0.2">
      <c r="A149" s="115"/>
      <c r="B149" s="116"/>
      <c r="C149" s="116"/>
      <c r="D149" s="117"/>
      <c r="E149" s="65" t="str">
        <f t="shared" si="8"/>
        <v/>
      </c>
      <c r="F149" s="66"/>
      <c r="G149" s="66"/>
      <c r="H149" s="63"/>
      <c r="I149" s="63"/>
      <c r="J149" s="63"/>
      <c r="K149" s="63"/>
      <c r="L149" s="63" t="s">
        <v>84</v>
      </c>
      <c r="M149" s="63"/>
      <c r="N149" s="63"/>
      <c r="O149" s="62"/>
      <c r="P149" s="62"/>
      <c r="Q149" s="62"/>
      <c r="R149" s="63" t="s">
        <v>84</v>
      </c>
      <c r="S149" s="63"/>
      <c r="T149" s="63"/>
      <c r="U149" s="63"/>
      <c r="V149" s="64"/>
      <c r="W149" s="12"/>
      <c r="X149" s="55" t="str">
        <f t="shared" si="9"/>
        <v>-- Select --</v>
      </c>
      <c r="Y149" s="56">
        <f t="shared" si="10"/>
        <v>0</v>
      </c>
    </row>
    <row r="150" spans="1:25" s="11" customFormat="1" ht="15" customHeight="1" x14ac:dyDescent="0.2">
      <c r="A150" s="115"/>
      <c r="B150" s="116"/>
      <c r="C150" s="116"/>
      <c r="D150" s="117"/>
      <c r="E150" s="65" t="str">
        <f t="shared" si="8"/>
        <v/>
      </c>
      <c r="F150" s="66"/>
      <c r="G150" s="66"/>
      <c r="H150" s="63"/>
      <c r="I150" s="63"/>
      <c r="J150" s="63"/>
      <c r="K150" s="63"/>
      <c r="L150" s="63" t="s">
        <v>84</v>
      </c>
      <c r="M150" s="63"/>
      <c r="N150" s="63"/>
      <c r="O150" s="62"/>
      <c r="P150" s="62"/>
      <c r="Q150" s="62"/>
      <c r="R150" s="63" t="s">
        <v>84</v>
      </c>
      <c r="S150" s="63"/>
      <c r="T150" s="63"/>
      <c r="U150" s="63"/>
      <c r="V150" s="64"/>
      <c r="W150" s="12"/>
      <c r="X150" s="55" t="str">
        <f t="shared" si="9"/>
        <v>-- Select --</v>
      </c>
      <c r="Y150" s="56">
        <f t="shared" si="10"/>
        <v>0</v>
      </c>
    </row>
    <row r="151" spans="1:25" s="11" customFormat="1" ht="15" customHeight="1" x14ac:dyDescent="0.2">
      <c r="A151" s="115"/>
      <c r="B151" s="116"/>
      <c r="C151" s="116"/>
      <c r="D151" s="117"/>
      <c r="E151" s="65" t="str">
        <f t="shared" si="8"/>
        <v/>
      </c>
      <c r="F151" s="66"/>
      <c r="G151" s="66"/>
      <c r="H151" s="63"/>
      <c r="I151" s="63"/>
      <c r="J151" s="63"/>
      <c r="K151" s="63"/>
      <c r="L151" s="63" t="s">
        <v>84</v>
      </c>
      <c r="M151" s="63"/>
      <c r="N151" s="63"/>
      <c r="O151" s="62"/>
      <c r="P151" s="62"/>
      <c r="Q151" s="62"/>
      <c r="R151" s="63" t="s">
        <v>84</v>
      </c>
      <c r="S151" s="63"/>
      <c r="T151" s="63"/>
      <c r="U151" s="63"/>
      <c r="V151" s="64"/>
      <c r="W151" s="12"/>
      <c r="X151" s="55" t="str">
        <f t="shared" si="9"/>
        <v>-- Select --</v>
      </c>
      <c r="Y151" s="56">
        <f t="shared" si="10"/>
        <v>0</v>
      </c>
    </row>
    <row r="152" spans="1:25" s="11" customFormat="1" ht="15" customHeight="1" x14ac:dyDescent="0.2">
      <c r="A152" s="115"/>
      <c r="B152" s="116"/>
      <c r="C152" s="116"/>
      <c r="D152" s="117"/>
      <c r="E152" s="65" t="str">
        <f t="shared" si="8"/>
        <v/>
      </c>
      <c r="F152" s="66"/>
      <c r="G152" s="66"/>
      <c r="H152" s="63"/>
      <c r="I152" s="63"/>
      <c r="J152" s="63"/>
      <c r="K152" s="63"/>
      <c r="L152" s="63" t="s">
        <v>84</v>
      </c>
      <c r="M152" s="63"/>
      <c r="N152" s="63"/>
      <c r="O152" s="62"/>
      <c r="P152" s="62"/>
      <c r="Q152" s="62"/>
      <c r="R152" s="63" t="s">
        <v>84</v>
      </c>
      <c r="S152" s="63"/>
      <c r="T152" s="63"/>
      <c r="U152" s="63"/>
      <c r="V152" s="64"/>
      <c r="W152" s="12"/>
      <c r="X152" s="55" t="str">
        <f t="shared" si="9"/>
        <v>-- Select --</v>
      </c>
      <c r="Y152" s="56">
        <f t="shared" si="10"/>
        <v>0</v>
      </c>
    </row>
    <row r="153" spans="1:25" s="11" customFormat="1" ht="15" customHeight="1" x14ac:dyDescent="0.2">
      <c r="A153" s="115"/>
      <c r="B153" s="116"/>
      <c r="C153" s="116"/>
      <c r="D153" s="117"/>
      <c r="E153" s="65" t="str">
        <f t="shared" si="8"/>
        <v/>
      </c>
      <c r="F153" s="66"/>
      <c r="G153" s="66"/>
      <c r="H153" s="63"/>
      <c r="I153" s="63"/>
      <c r="J153" s="63"/>
      <c r="K153" s="63"/>
      <c r="L153" s="63" t="s">
        <v>84</v>
      </c>
      <c r="M153" s="63"/>
      <c r="N153" s="63"/>
      <c r="O153" s="62"/>
      <c r="P153" s="62"/>
      <c r="Q153" s="62"/>
      <c r="R153" s="63" t="s">
        <v>84</v>
      </c>
      <c r="S153" s="63"/>
      <c r="T153" s="63"/>
      <c r="U153" s="63"/>
      <c r="V153" s="64"/>
      <c r="W153" s="12"/>
      <c r="X153" s="55" t="str">
        <f t="shared" si="9"/>
        <v>-- Select --</v>
      </c>
      <c r="Y153" s="56">
        <f t="shared" si="10"/>
        <v>0</v>
      </c>
    </row>
    <row r="154" spans="1:25" s="11" customFormat="1" ht="15" customHeight="1" x14ac:dyDescent="0.2">
      <c r="A154" s="115"/>
      <c r="B154" s="116"/>
      <c r="C154" s="116"/>
      <c r="D154" s="117"/>
      <c r="E154" s="65" t="str">
        <f t="shared" si="8"/>
        <v/>
      </c>
      <c r="F154" s="66"/>
      <c r="G154" s="66"/>
      <c r="H154" s="63"/>
      <c r="I154" s="63"/>
      <c r="J154" s="63"/>
      <c r="K154" s="63"/>
      <c r="L154" s="63" t="s">
        <v>84</v>
      </c>
      <c r="M154" s="63"/>
      <c r="N154" s="63"/>
      <c r="O154" s="62"/>
      <c r="P154" s="62"/>
      <c r="Q154" s="62"/>
      <c r="R154" s="63" t="s">
        <v>84</v>
      </c>
      <c r="S154" s="63"/>
      <c r="T154" s="63"/>
      <c r="U154" s="63"/>
      <c r="V154" s="64"/>
      <c r="W154" s="12"/>
      <c r="X154" s="55" t="str">
        <f t="shared" si="9"/>
        <v>-- Select --</v>
      </c>
      <c r="Y154" s="56">
        <f t="shared" si="10"/>
        <v>0</v>
      </c>
    </row>
    <row r="155" spans="1:25" s="11" customFormat="1" ht="15" customHeight="1" x14ac:dyDescent="0.2">
      <c r="A155" s="115"/>
      <c r="B155" s="116"/>
      <c r="C155" s="116"/>
      <c r="D155" s="117"/>
      <c r="E155" s="65" t="str">
        <f t="shared" si="8"/>
        <v/>
      </c>
      <c r="F155" s="66"/>
      <c r="G155" s="66"/>
      <c r="H155" s="63"/>
      <c r="I155" s="63"/>
      <c r="J155" s="63"/>
      <c r="K155" s="63"/>
      <c r="L155" s="63" t="s">
        <v>84</v>
      </c>
      <c r="M155" s="63"/>
      <c r="N155" s="63"/>
      <c r="O155" s="62"/>
      <c r="P155" s="62"/>
      <c r="Q155" s="62"/>
      <c r="R155" s="63" t="s">
        <v>84</v>
      </c>
      <c r="S155" s="63"/>
      <c r="T155" s="63"/>
      <c r="U155" s="63"/>
      <c r="V155" s="64"/>
      <c r="W155" s="12"/>
      <c r="X155" s="55" t="str">
        <f t="shared" si="9"/>
        <v>-- Select --</v>
      </c>
      <c r="Y155" s="56">
        <f t="shared" si="10"/>
        <v>0</v>
      </c>
    </row>
    <row r="156" spans="1:25" s="11" customFormat="1" ht="15" customHeight="1" x14ac:dyDescent="0.2">
      <c r="A156" s="118"/>
      <c r="B156" s="119"/>
      <c r="C156" s="119"/>
      <c r="D156" s="120"/>
      <c r="E156" s="92" t="str">
        <f t="shared" si="8"/>
        <v/>
      </c>
      <c r="F156" s="93"/>
      <c r="G156" s="94"/>
      <c r="H156" s="139"/>
      <c r="I156" s="139"/>
      <c r="J156" s="139"/>
      <c r="K156" s="139"/>
      <c r="L156" s="139" t="s">
        <v>84</v>
      </c>
      <c r="M156" s="139"/>
      <c r="N156" s="139"/>
      <c r="O156" s="158"/>
      <c r="P156" s="158"/>
      <c r="Q156" s="158"/>
      <c r="R156" s="139" t="s">
        <v>84</v>
      </c>
      <c r="S156" s="139"/>
      <c r="T156" s="139"/>
      <c r="U156" s="139"/>
      <c r="V156" s="192"/>
      <c r="W156" s="12"/>
      <c r="X156" s="57" t="str">
        <f t="shared" si="9"/>
        <v>-- Select --</v>
      </c>
      <c r="Y156" s="58">
        <f t="shared" si="10"/>
        <v>0</v>
      </c>
    </row>
    <row r="157" spans="1:25" s="11" customFormat="1" ht="15" customHeight="1" x14ac:dyDescent="0.2">
      <c r="A157" s="112" t="s">
        <v>58</v>
      </c>
      <c r="B157" s="113"/>
      <c r="C157" s="113"/>
      <c r="D157" s="114"/>
      <c r="E157" s="98" t="s">
        <v>84</v>
      </c>
      <c r="F157" s="99"/>
      <c r="G157" s="99"/>
      <c r="H157" s="163"/>
      <c r="I157" s="163"/>
      <c r="J157" s="163"/>
      <c r="K157" s="163"/>
      <c r="L157" s="163" t="s">
        <v>84</v>
      </c>
      <c r="M157" s="163"/>
      <c r="N157" s="163"/>
      <c r="O157" s="164"/>
      <c r="P157" s="164"/>
      <c r="Q157" s="164"/>
      <c r="R157" s="163" t="s">
        <v>84</v>
      </c>
      <c r="S157" s="163"/>
      <c r="T157" s="163"/>
      <c r="U157" s="163"/>
      <c r="V157" s="196"/>
      <c r="W157" s="12"/>
      <c r="X157" s="59" t="str">
        <f>E157&amp;L157</f>
        <v>-- Select ---- Select --</v>
      </c>
      <c r="Y157" s="60">
        <f>O157</f>
        <v>0</v>
      </c>
    </row>
    <row r="158" spans="1:25" s="11" customFormat="1" ht="15" customHeight="1" x14ac:dyDescent="0.2">
      <c r="A158" s="115"/>
      <c r="B158" s="116"/>
      <c r="C158" s="116"/>
      <c r="D158" s="117"/>
      <c r="E158" s="90" t="s">
        <v>84</v>
      </c>
      <c r="F158" s="91"/>
      <c r="G158" s="91"/>
      <c r="H158" s="63"/>
      <c r="I158" s="63"/>
      <c r="J158" s="63"/>
      <c r="K158" s="63"/>
      <c r="L158" s="63" t="s">
        <v>84</v>
      </c>
      <c r="M158" s="63"/>
      <c r="N158" s="63"/>
      <c r="O158" s="62"/>
      <c r="P158" s="62"/>
      <c r="Q158" s="62"/>
      <c r="R158" s="63" t="s">
        <v>84</v>
      </c>
      <c r="S158" s="63"/>
      <c r="T158" s="63"/>
      <c r="U158" s="63"/>
      <c r="V158" s="64"/>
      <c r="W158" s="12"/>
      <c r="X158" s="55" t="str">
        <f t="shared" ref="X158:X168" si="26">E158&amp;L158</f>
        <v>-- Select ---- Select --</v>
      </c>
      <c r="Y158" s="56">
        <f t="shared" ref="Y158:Y168" si="27">O158</f>
        <v>0</v>
      </c>
    </row>
    <row r="159" spans="1:25" s="11" customFormat="1" ht="15" customHeight="1" x14ac:dyDescent="0.2">
      <c r="A159" s="115"/>
      <c r="B159" s="116"/>
      <c r="C159" s="116"/>
      <c r="D159" s="117"/>
      <c r="E159" s="90" t="s">
        <v>84</v>
      </c>
      <c r="F159" s="91"/>
      <c r="G159" s="91"/>
      <c r="H159" s="63"/>
      <c r="I159" s="63"/>
      <c r="J159" s="63"/>
      <c r="K159" s="63"/>
      <c r="L159" s="63" t="s">
        <v>84</v>
      </c>
      <c r="M159" s="63"/>
      <c r="N159" s="63"/>
      <c r="O159" s="62"/>
      <c r="P159" s="62"/>
      <c r="Q159" s="62"/>
      <c r="R159" s="63" t="s">
        <v>84</v>
      </c>
      <c r="S159" s="63"/>
      <c r="T159" s="63"/>
      <c r="U159" s="63"/>
      <c r="V159" s="64"/>
      <c r="W159" s="12"/>
      <c r="X159" s="55" t="str">
        <f t="shared" si="26"/>
        <v>-- Select ---- Select --</v>
      </c>
      <c r="Y159" s="56">
        <f t="shared" si="27"/>
        <v>0</v>
      </c>
    </row>
    <row r="160" spans="1:25" s="11" customFormat="1" ht="15" customHeight="1" x14ac:dyDescent="0.2">
      <c r="A160" s="115"/>
      <c r="B160" s="116"/>
      <c r="C160" s="116"/>
      <c r="D160" s="117"/>
      <c r="E160" s="90" t="s">
        <v>84</v>
      </c>
      <c r="F160" s="91"/>
      <c r="G160" s="91"/>
      <c r="H160" s="63"/>
      <c r="I160" s="63"/>
      <c r="J160" s="63"/>
      <c r="K160" s="63"/>
      <c r="L160" s="63" t="s">
        <v>84</v>
      </c>
      <c r="M160" s="63"/>
      <c r="N160" s="63"/>
      <c r="O160" s="62"/>
      <c r="P160" s="62"/>
      <c r="Q160" s="62"/>
      <c r="R160" s="63" t="s">
        <v>84</v>
      </c>
      <c r="S160" s="63"/>
      <c r="T160" s="63"/>
      <c r="U160" s="63"/>
      <c r="V160" s="64"/>
      <c r="W160" s="12"/>
      <c r="X160" s="55" t="str">
        <f t="shared" si="26"/>
        <v>-- Select ---- Select --</v>
      </c>
      <c r="Y160" s="56">
        <f t="shared" si="27"/>
        <v>0</v>
      </c>
    </row>
    <row r="161" spans="1:25" s="11" customFormat="1" ht="15" customHeight="1" x14ac:dyDescent="0.2">
      <c r="A161" s="115"/>
      <c r="B161" s="116"/>
      <c r="C161" s="116"/>
      <c r="D161" s="117"/>
      <c r="E161" s="90" t="s">
        <v>84</v>
      </c>
      <c r="F161" s="91"/>
      <c r="G161" s="91"/>
      <c r="H161" s="63"/>
      <c r="I161" s="63"/>
      <c r="J161" s="63"/>
      <c r="K161" s="63"/>
      <c r="L161" s="63" t="s">
        <v>84</v>
      </c>
      <c r="M161" s="63"/>
      <c r="N161" s="63"/>
      <c r="O161" s="62"/>
      <c r="P161" s="62"/>
      <c r="Q161" s="62"/>
      <c r="R161" s="63" t="s">
        <v>84</v>
      </c>
      <c r="S161" s="63"/>
      <c r="T161" s="63"/>
      <c r="U161" s="63"/>
      <c r="V161" s="64"/>
      <c r="W161" s="12"/>
      <c r="X161" s="55" t="str">
        <f t="shared" si="26"/>
        <v>-- Select ---- Select --</v>
      </c>
      <c r="Y161" s="56">
        <f t="shared" si="27"/>
        <v>0</v>
      </c>
    </row>
    <row r="162" spans="1:25" s="11" customFormat="1" ht="15" customHeight="1" x14ac:dyDescent="0.2">
      <c r="A162" s="115"/>
      <c r="B162" s="116"/>
      <c r="C162" s="116"/>
      <c r="D162" s="117"/>
      <c r="E162" s="90" t="s">
        <v>84</v>
      </c>
      <c r="F162" s="91"/>
      <c r="G162" s="91"/>
      <c r="H162" s="63"/>
      <c r="I162" s="63"/>
      <c r="J162" s="63"/>
      <c r="K162" s="63"/>
      <c r="L162" s="63" t="s">
        <v>84</v>
      </c>
      <c r="M162" s="63"/>
      <c r="N162" s="63"/>
      <c r="O162" s="62"/>
      <c r="P162" s="62"/>
      <c r="Q162" s="62"/>
      <c r="R162" s="63" t="s">
        <v>84</v>
      </c>
      <c r="S162" s="63"/>
      <c r="T162" s="63"/>
      <c r="U162" s="63"/>
      <c r="V162" s="64"/>
      <c r="W162" s="12"/>
      <c r="X162" s="55" t="str">
        <f t="shared" si="26"/>
        <v>-- Select ---- Select --</v>
      </c>
      <c r="Y162" s="56">
        <f t="shared" si="27"/>
        <v>0</v>
      </c>
    </row>
    <row r="163" spans="1:25" s="11" customFormat="1" ht="15" customHeight="1" x14ac:dyDescent="0.2">
      <c r="A163" s="115"/>
      <c r="B163" s="116"/>
      <c r="C163" s="116"/>
      <c r="D163" s="117"/>
      <c r="E163" s="90" t="s">
        <v>84</v>
      </c>
      <c r="F163" s="91"/>
      <c r="G163" s="91"/>
      <c r="H163" s="63"/>
      <c r="I163" s="63"/>
      <c r="J163" s="63"/>
      <c r="K163" s="63"/>
      <c r="L163" s="63" t="s">
        <v>84</v>
      </c>
      <c r="M163" s="63"/>
      <c r="N163" s="63"/>
      <c r="O163" s="62"/>
      <c r="P163" s="62"/>
      <c r="Q163" s="62"/>
      <c r="R163" s="63" t="s">
        <v>84</v>
      </c>
      <c r="S163" s="63"/>
      <c r="T163" s="63"/>
      <c r="U163" s="63"/>
      <c r="V163" s="64"/>
      <c r="W163" s="12"/>
      <c r="X163" s="55" t="str">
        <f t="shared" si="26"/>
        <v>-- Select ---- Select --</v>
      </c>
      <c r="Y163" s="56">
        <f t="shared" si="27"/>
        <v>0</v>
      </c>
    </row>
    <row r="164" spans="1:25" s="11" customFormat="1" ht="15" customHeight="1" x14ac:dyDescent="0.2">
      <c r="A164" s="115"/>
      <c r="B164" s="116"/>
      <c r="C164" s="116"/>
      <c r="D164" s="117"/>
      <c r="E164" s="90" t="s">
        <v>84</v>
      </c>
      <c r="F164" s="91"/>
      <c r="G164" s="91"/>
      <c r="H164" s="63"/>
      <c r="I164" s="63"/>
      <c r="J164" s="63"/>
      <c r="K164" s="63"/>
      <c r="L164" s="63" t="s">
        <v>84</v>
      </c>
      <c r="M164" s="63"/>
      <c r="N164" s="63"/>
      <c r="O164" s="62"/>
      <c r="P164" s="62"/>
      <c r="Q164" s="62"/>
      <c r="R164" s="63" t="s">
        <v>84</v>
      </c>
      <c r="S164" s="63"/>
      <c r="T164" s="63"/>
      <c r="U164" s="63"/>
      <c r="V164" s="64"/>
      <c r="W164" s="12"/>
      <c r="X164" s="55" t="str">
        <f t="shared" si="26"/>
        <v>-- Select ---- Select --</v>
      </c>
      <c r="Y164" s="56">
        <f t="shared" si="27"/>
        <v>0</v>
      </c>
    </row>
    <row r="165" spans="1:25" s="11" customFormat="1" ht="15" customHeight="1" x14ac:dyDescent="0.2">
      <c r="A165" s="115"/>
      <c r="B165" s="116"/>
      <c r="C165" s="116"/>
      <c r="D165" s="117"/>
      <c r="E165" s="90" t="s">
        <v>84</v>
      </c>
      <c r="F165" s="91"/>
      <c r="G165" s="91"/>
      <c r="H165" s="63"/>
      <c r="I165" s="63"/>
      <c r="J165" s="63"/>
      <c r="K165" s="63"/>
      <c r="L165" s="63" t="s">
        <v>84</v>
      </c>
      <c r="M165" s="63"/>
      <c r="N165" s="63"/>
      <c r="O165" s="62"/>
      <c r="P165" s="62"/>
      <c r="Q165" s="62"/>
      <c r="R165" s="63" t="s">
        <v>84</v>
      </c>
      <c r="S165" s="63"/>
      <c r="T165" s="63"/>
      <c r="U165" s="63"/>
      <c r="V165" s="64"/>
      <c r="W165" s="12"/>
      <c r="X165" s="55" t="str">
        <f t="shared" si="26"/>
        <v>-- Select ---- Select --</v>
      </c>
      <c r="Y165" s="56">
        <f t="shared" si="27"/>
        <v>0</v>
      </c>
    </row>
    <row r="166" spans="1:25" s="11" customFormat="1" ht="15" customHeight="1" x14ac:dyDescent="0.2">
      <c r="A166" s="115"/>
      <c r="B166" s="116"/>
      <c r="C166" s="116"/>
      <c r="D166" s="117"/>
      <c r="E166" s="90" t="s">
        <v>84</v>
      </c>
      <c r="F166" s="91"/>
      <c r="G166" s="91"/>
      <c r="H166" s="63"/>
      <c r="I166" s="63"/>
      <c r="J166" s="63"/>
      <c r="K166" s="63"/>
      <c r="L166" s="63" t="s">
        <v>84</v>
      </c>
      <c r="M166" s="63"/>
      <c r="N166" s="63"/>
      <c r="O166" s="62"/>
      <c r="P166" s="62"/>
      <c r="Q166" s="62"/>
      <c r="R166" s="63" t="s">
        <v>84</v>
      </c>
      <c r="S166" s="63"/>
      <c r="T166" s="63"/>
      <c r="U166" s="63"/>
      <c r="V166" s="64"/>
      <c r="W166" s="12"/>
      <c r="X166" s="55" t="str">
        <f t="shared" si="26"/>
        <v>-- Select ---- Select --</v>
      </c>
      <c r="Y166" s="56">
        <f t="shared" si="27"/>
        <v>0</v>
      </c>
    </row>
    <row r="167" spans="1:25" s="11" customFormat="1" ht="15" customHeight="1" x14ac:dyDescent="0.2">
      <c r="A167" s="118"/>
      <c r="B167" s="119"/>
      <c r="C167" s="119"/>
      <c r="D167" s="120"/>
      <c r="E167" s="95" t="s">
        <v>84</v>
      </c>
      <c r="F167" s="96"/>
      <c r="G167" s="97"/>
      <c r="H167" s="139"/>
      <c r="I167" s="139"/>
      <c r="J167" s="139"/>
      <c r="K167" s="139"/>
      <c r="L167" s="139" t="s">
        <v>84</v>
      </c>
      <c r="M167" s="139"/>
      <c r="N167" s="139"/>
      <c r="O167" s="158"/>
      <c r="P167" s="158"/>
      <c r="Q167" s="158"/>
      <c r="R167" s="139" t="s">
        <v>84</v>
      </c>
      <c r="S167" s="139"/>
      <c r="T167" s="139"/>
      <c r="U167" s="139"/>
      <c r="V167" s="192"/>
      <c r="W167" s="12"/>
      <c r="X167" s="57" t="str">
        <f t="shared" si="26"/>
        <v>-- Select ---- Select --</v>
      </c>
      <c r="Y167" s="58">
        <f t="shared" si="27"/>
        <v>0</v>
      </c>
    </row>
    <row r="168" spans="1:25" s="11" customFormat="1" ht="15" customHeight="1" x14ac:dyDescent="0.2">
      <c r="A168" s="112" t="s">
        <v>59</v>
      </c>
      <c r="B168" s="113"/>
      <c r="C168" s="113"/>
      <c r="D168" s="114"/>
      <c r="E168" s="98" t="s">
        <v>84</v>
      </c>
      <c r="F168" s="99"/>
      <c r="G168" s="99"/>
      <c r="H168" s="163"/>
      <c r="I168" s="163"/>
      <c r="J168" s="163"/>
      <c r="K168" s="163"/>
      <c r="L168" s="163" t="s">
        <v>84</v>
      </c>
      <c r="M168" s="163"/>
      <c r="N168" s="163"/>
      <c r="O168" s="164"/>
      <c r="P168" s="164"/>
      <c r="Q168" s="164"/>
      <c r="R168" s="163" t="s">
        <v>84</v>
      </c>
      <c r="S168" s="163"/>
      <c r="T168" s="163"/>
      <c r="U168" s="163"/>
      <c r="V168" s="196"/>
      <c r="W168" s="12"/>
      <c r="X168" s="59" t="str">
        <f t="shared" si="26"/>
        <v>-- Select ---- Select --</v>
      </c>
      <c r="Y168" s="60">
        <f t="shared" si="27"/>
        <v>0</v>
      </c>
    </row>
    <row r="169" spans="1:25" s="11" customFormat="1" ht="15" customHeight="1" x14ac:dyDescent="0.2">
      <c r="A169" s="115"/>
      <c r="B169" s="116"/>
      <c r="C169" s="116"/>
      <c r="D169" s="117"/>
      <c r="E169" s="90" t="s">
        <v>84</v>
      </c>
      <c r="F169" s="91"/>
      <c r="G169" s="91"/>
      <c r="H169" s="63"/>
      <c r="I169" s="63"/>
      <c r="J169" s="63"/>
      <c r="K169" s="63"/>
      <c r="L169" s="63" t="s">
        <v>84</v>
      </c>
      <c r="M169" s="63"/>
      <c r="N169" s="63"/>
      <c r="O169" s="62"/>
      <c r="P169" s="62"/>
      <c r="Q169" s="62"/>
      <c r="R169" s="63" t="s">
        <v>84</v>
      </c>
      <c r="S169" s="63"/>
      <c r="T169" s="63"/>
      <c r="U169" s="63"/>
      <c r="V169" s="64"/>
      <c r="W169" s="12"/>
      <c r="X169" s="55" t="str">
        <f t="shared" ref="X169:X189" si="28">E169&amp;L169</f>
        <v>-- Select ---- Select --</v>
      </c>
      <c r="Y169" s="56">
        <f t="shared" ref="Y169:Y189" si="29">O169</f>
        <v>0</v>
      </c>
    </row>
    <row r="170" spans="1:25" s="11" customFormat="1" ht="15" customHeight="1" x14ac:dyDescent="0.2">
      <c r="A170" s="115"/>
      <c r="B170" s="116"/>
      <c r="C170" s="116"/>
      <c r="D170" s="117"/>
      <c r="E170" s="90" t="s">
        <v>84</v>
      </c>
      <c r="F170" s="91"/>
      <c r="G170" s="91"/>
      <c r="H170" s="63"/>
      <c r="I170" s="63"/>
      <c r="J170" s="63"/>
      <c r="K170" s="63"/>
      <c r="L170" s="63" t="s">
        <v>84</v>
      </c>
      <c r="M170" s="63"/>
      <c r="N170" s="63"/>
      <c r="O170" s="62"/>
      <c r="P170" s="62"/>
      <c r="Q170" s="62"/>
      <c r="R170" s="63" t="s">
        <v>84</v>
      </c>
      <c r="S170" s="63"/>
      <c r="T170" s="63"/>
      <c r="U170" s="63"/>
      <c r="V170" s="64"/>
      <c r="W170" s="12"/>
      <c r="X170" s="55" t="str">
        <f t="shared" si="28"/>
        <v>-- Select ---- Select --</v>
      </c>
      <c r="Y170" s="56">
        <f t="shared" si="29"/>
        <v>0</v>
      </c>
    </row>
    <row r="171" spans="1:25" s="11" customFormat="1" ht="15" customHeight="1" x14ac:dyDescent="0.2">
      <c r="A171" s="115"/>
      <c r="B171" s="116"/>
      <c r="C171" s="116"/>
      <c r="D171" s="117"/>
      <c r="E171" s="90" t="s">
        <v>84</v>
      </c>
      <c r="F171" s="91"/>
      <c r="G171" s="91"/>
      <c r="H171" s="63"/>
      <c r="I171" s="63"/>
      <c r="J171" s="63"/>
      <c r="K171" s="63"/>
      <c r="L171" s="63" t="s">
        <v>84</v>
      </c>
      <c r="M171" s="63"/>
      <c r="N171" s="63"/>
      <c r="O171" s="62"/>
      <c r="P171" s="62"/>
      <c r="Q171" s="62"/>
      <c r="R171" s="63" t="s">
        <v>84</v>
      </c>
      <c r="S171" s="63"/>
      <c r="T171" s="63"/>
      <c r="U171" s="63"/>
      <c r="V171" s="64"/>
      <c r="W171" s="12"/>
      <c r="X171" s="55" t="str">
        <f t="shared" si="28"/>
        <v>-- Select ---- Select --</v>
      </c>
      <c r="Y171" s="56">
        <f t="shared" si="29"/>
        <v>0</v>
      </c>
    </row>
    <row r="172" spans="1:25" s="11" customFormat="1" ht="15" customHeight="1" x14ac:dyDescent="0.2">
      <c r="A172" s="115"/>
      <c r="B172" s="116"/>
      <c r="C172" s="116"/>
      <c r="D172" s="117"/>
      <c r="E172" s="90" t="s">
        <v>84</v>
      </c>
      <c r="F172" s="91"/>
      <c r="G172" s="91"/>
      <c r="H172" s="63"/>
      <c r="I172" s="63"/>
      <c r="J172" s="63"/>
      <c r="K172" s="63"/>
      <c r="L172" s="63" t="s">
        <v>84</v>
      </c>
      <c r="M172" s="63"/>
      <c r="N172" s="63"/>
      <c r="O172" s="62"/>
      <c r="P172" s="62"/>
      <c r="Q172" s="62"/>
      <c r="R172" s="63" t="s">
        <v>84</v>
      </c>
      <c r="S172" s="63"/>
      <c r="T172" s="63"/>
      <c r="U172" s="63"/>
      <c r="V172" s="64"/>
      <c r="W172" s="12"/>
      <c r="X172" s="55" t="str">
        <f t="shared" si="28"/>
        <v>-- Select ---- Select --</v>
      </c>
      <c r="Y172" s="56">
        <f t="shared" si="29"/>
        <v>0</v>
      </c>
    </row>
    <row r="173" spans="1:25" s="11" customFormat="1" ht="15" customHeight="1" x14ac:dyDescent="0.2">
      <c r="A173" s="115"/>
      <c r="B173" s="116"/>
      <c r="C173" s="116"/>
      <c r="D173" s="117"/>
      <c r="E173" s="90" t="s">
        <v>84</v>
      </c>
      <c r="F173" s="91"/>
      <c r="G173" s="91"/>
      <c r="H173" s="63"/>
      <c r="I173" s="63"/>
      <c r="J173" s="63"/>
      <c r="K173" s="63"/>
      <c r="L173" s="63" t="s">
        <v>84</v>
      </c>
      <c r="M173" s="63"/>
      <c r="N173" s="63"/>
      <c r="O173" s="62"/>
      <c r="P173" s="62"/>
      <c r="Q173" s="62"/>
      <c r="R173" s="63" t="s">
        <v>84</v>
      </c>
      <c r="S173" s="63"/>
      <c r="T173" s="63"/>
      <c r="U173" s="63"/>
      <c r="V173" s="64"/>
      <c r="W173" s="12"/>
      <c r="X173" s="55" t="str">
        <f t="shared" si="28"/>
        <v>-- Select ---- Select --</v>
      </c>
      <c r="Y173" s="56">
        <f t="shared" si="29"/>
        <v>0</v>
      </c>
    </row>
    <row r="174" spans="1:25" s="11" customFormat="1" ht="15" customHeight="1" x14ac:dyDescent="0.2">
      <c r="A174" s="115"/>
      <c r="B174" s="116"/>
      <c r="C174" s="116"/>
      <c r="D174" s="117"/>
      <c r="E174" s="90" t="s">
        <v>84</v>
      </c>
      <c r="F174" s="91"/>
      <c r="G174" s="91"/>
      <c r="H174" s="63"/>
      <c r="I174" s="63"/>
      <c r="J174" s="63"/>
      <c r="K174" s="63"/>
      <c r="L174" s="63" t="s">
        <v>84</v>
      </c>
      <c r="M174" s="63"/>
      <c r="N174" s="63"/>
      <c r="O174" s="62"/>
      <c r="P174" s="62"/>
      <c r="Q174" s="62"/>
      <c r="R174" s="63" t="s">
        <v>84</v>
      </c>
      <c r="S174" s="63"/>
      <c r="T174" s="63"/>
      <c r="U174" s="63"/>
      <c r="V174" s="64"/>
      <c r="W174" s="12"/>
      <c r="X174" s="55" t="str">
        <f t="shared" si="28"/>
        <v>-- Select ---- Select --</v>
      </c>
      <c r="Y174" s="56">
        <f t="shared" si="29"/>
        <v>0</v>
      </c>
    </row>
    <row r="175" spans="1:25" s="11" customFormat="1" ht="15" customHeight="1" x14ac:dyDescent="0.2">
      <c r="A175" s="115"/>
      <c r="B175" s="116"/>
      <c r="C175" s="116"/>
      <c r="D175" s="117"/>
      <c r="E175" s="90" t="s">
        <v>84</v>
      </c>
      <c r="F175" s="91"/>
      <c r="G175" s="91"/>
      <c r="H175" s="63"/>
      <c r="I175" s="63"/>
      <c r="J175" s="63"/>
      <c r="K175" s="63"/>
      <c r="L175" s="63" t="s">
        <v>84</v>
      </c>
      <c r="M175" s="63"/>
      <c r="N175" s="63"/>
      <c r="O175" s="62"/>
      <c r="P175" s="62"/>
      <c r="Q175" s="62"/>
      <c r="R175" s="63" t="s">
        <v>84</v>
      </c>
      <c r="S175" s="63"/>
      <c r="T175" s="63"/>
      <c r="U175" s="63"/>
      <c r="V175" s="64"/>
      <c r="W175" s="12"/>
      <c r="X175" s="55" t="str">
        <f t="shared" si="28"/>
        <v>-- Select ---- Select --</v>
      </c>
      <c r="Y175" s="56">
        <f t="shared" si="29"/>
        <v>0</v>
      </c>
    </row>
    <row r="176" spans="1:25" s="11" customFormat="1" ht="15" customHeight="1" x14ac:dyDescent="0.2">
      <c r="A176" s="115"/>
      <c r="B176" s="116"/>
      <c r="C176" s="116"/>
      <c r="D176" s="117"/>
      <c r="E176" s="90" t="s">
        <v>84</v>
      </c>
      <c r="F176" s="91"/>
      <c r="G176" s="91"/>
      <c r="H176" s="63"/>
      <c r="I176" s="63"/>
      <c r="J176" s="63"/>
      <c r="K176" s="63"/>
      <c r="L176" s="63" t="s">
        <v>84</v>
      </c>
      <c r="M176" s="63"/>
      <c r="N176" s="63"/>
      <c r="O176" s="62"/>
      <c r="P176" s="62"/>
      <c r="Q176" s="62"/>
      <c r="R176" s="63" t="s">
        <v>84</v>
      </c>
      <c r="S176" s="63"/>
      <c r="T176" s="63"/>
      <c r="U176" s="63"/>
      <c r="V176" s="64"/>
      <c r="W176" s="12"/>
      <c r="X176" s="55" t="str">
        <f t="shared" si="28"/>
        <v>-- Select ---- Select --</v>
      </c>
      <c r="Y176" s="56">
        <f t="shared" si="29"/>
        <v>0</v>
      </c>
    </row>
    <row r="177" spans="1:25" s="11" customFormat="1" ht="15" customHeight="1" x14ac:dyDescent="0.2">
      <c r="A177" s="115"/>
      <c r="B177" s="116"/>
      <c r="C177" s="116"/>
      <c r="D177" s="117"/>
      <c r="E177" s="90" t="s">
        <v>84</v>
      </c>
      <c r="F177" s="91"/>
      <c r="G177" s="91"/>
      <c r="H177" s="63"/>
      <c r="I177" s="63"/>
      <c r="J177" s="63"/>
      <c r="K177" s="63"/>
      <c r="L177" s="63" t="s">
        <v>84</v>
      </c>
      <c r="M177" s="63"/>
      <c r="N177" s="63"/>
      <c r="O177" s="62"/>
      <c r="P177" s="62"/>
      <c r="Q177" s="62"/>
      <c r="R177" s="63" t="s">
        <v>84</v>
      </c>
      <c r="S177" s="63"/>
      <c r="T177" s="63"/>
      <c r="U177" s="63"/>
      <c r="V177" s="64"/>
      <c r="W177" s="12"/>
      <c r="X177" s="55" t="str">
        <f t="shared" si="28"/>
        <v>-- Select ---- Select --</v>
      </c>
      <c r="Y177" s="56">
        <f t="shared" si="29"/>
        <v>0</v>
      </c>
    </row>
    <row r="178" spans="1:25" s="11" customFormat="1" ht="15" customHeight="1" x14ac:dyDescent="0.2">
      <c r="A178" s="118"/>
      <c r="B178" s="119"/>
      <c r="C178" s="119"/>
      <c r="D178" s="120"/>
      <c r="E178" s="95" t="s">
        <v>84</v>
      </c>
      <c r="F178" s="96"/>
      <c r="G178" s="97"/>
      <c r="H178" s="139"/>
      <c r="I178" s="139"/>
      <c r="J178" s="139"/>
      <c r="K178" s="139"/>
      <c r="L178" s="139" t="s">
        <v>84</v>
      </c>
      <c r="M178" s="139"/>
      <c r="N178" s="139"/>
      <c r="O178" s="158"/>
      <c r="P178" s="158"/>
      <c r="Q178" s="158"/>
      <c r="R178" s="139" t="s">
        <v>84</v>
      </c>
      <c r="S178" s="139"/>
      <c r="T178" s="139"/>
      <c r="U178" s="139"/>
      <c r="V178" s="192"/>
      <c r="W178" s="12"/>
      <c r="X178" s="57" t="str">
        <f t="shared" si="28"/>
        <v>-- Select ---- Select --</v>
      </c>
      <c r="Y178" s="58">
        <f t="shared" si="29"/>
        <v>0</v>
      </c>
    </row>
    <row r="179" spans="1:25" s="11" customFormat="1" ht="15" customHeight="1" x14ac:dyDescent="0.2">
      <c r="A179" s="112" t="s">
        <v>60</v>
      </c>
      <c r="B179" s="113"/>
      <c r="C179" s="113"/>
      <c r="D179" s="114"/>
      <c r="E179" s="98" t="s">
        <v>84</v>
      </c>
      <c r="F179" s="99"/>
      <c r="G179" s="99"/>
      <c r="H179" s="163"/>
      <c r="I179" s="163"/>
      <c r="J179" s="163"/>
      <c r="K179" s="163"/>
      <c r="L179" s="163" t="s">
        <v>84</v>
      </c>
      <c r="M179" s="163"/>
      <c r="N179" s="163"/>
      <c r="O179" s="164"/>
      <c r="P179" s="164"/>
      <c r="Q179" s="164"/>
      <c r="R179" s="163" t="s">
        <v>84</v>
      </c>
      <c r="S179" s="163"/>
      <c r="T179" s="163"/>
      <c r="U179" s="163"/>
      <c r="V179" s="196"/>
      <c r="W179" s="12"/>
      <c r="X179" s="59" t="str">
        <f t="shared" si="28"/>
        <v>-- Select ---- Select --</v>
      </c>
      <c r="Y179" s="60">
        <f t="shared" si="29"/>
        <v>0</v>
      </c>
    </row>
    <row r="180" spans="1:25" s="11" customFormat="1" ht="15" customHeight="1" x14ac:dyDescent="0.2">
      <c r="A180" s="115"/>
      <c r="B180" s="116"/>
      <c r="C180" s="116"/>
      <c r="D180" s="117"/>
      <c r="E180" s="90" t="s">
        <v>84</v>
      </c>
      <c r="F180" s="91"/>
      <c r="G180" s="91"/>
      <c r="H180" s="63"/>
      <c r="I180" s="63"/>
      <c r="J180" s="63"/>
      <c r="K180" s="63"/>
      <c r="L180" s="63" t="s">
        <v>84</v>
      </c>
      <c r="M180" s="63"/>
      <c r="N180" s="63"/>
      <c r="O180" s="62"/>
      <c r="P180" s="62"/>
      <c r="Q180" s="62"/>
      <c r="R180" s="63" t="s">
        <v>84</v>
      </c>
      <c r="S180" s="63"/>
      <c r="T180" s="63"/>
      <c r="U180" s="63"/>
      <c r="V180" s="64"/>
      <c r="W180" s="12"/>
      <c r="X180" s="55" t="str">
        <f t="shared" si="28"/>
        <v>-- Select ---- Select --</v>
      </c>
      <c r="Y180" s="56">
        <f t="shared" si="29"/>
        <v>0</v>
      </c>
    </row>
    <row r="181" spans="1:25" s="11" customFormat="1" ht="15" customHeight="1" x14ac:dyDescent="0.2">
      <c r="A181" s="115"/>
      <c r="B181" s="116"/>
      <c r="C181" s="116"/>
      <c r="D181" s="117"/>
      <c r="E181" s="90" t="s">
        <v>84</v>
      </c>
      <c r="F181" s="91"/>
      <c r="G181" s="91"/>
      <c r="H181" s="63"/>
      <c r="I181" s="63"/>
      <c r="J181" s="63"/>
      <c r="K181" s="63"/>
      <c r="L181" s="63" t="s">
        <v>84</v>
      </c>
      <c r="M181" s="63"/>
      <c r="N181" s="63"/>
      <c r="O181" s="62"/>
      <c r="P181" s="62"/>
      <c r="Q181" s="62"/>
      <c r="R181" s="63" t="s">
        <v>84</v>
      </c>
      <c r="S181" s="63"/>
      <c r="T181" s="63"/>
      <c r="U181" s="63"/>
      <c r="V181" s="64"/>
      <c r="W181" s="12"/>
      <c r="X181" s="55" t="str">
        <f t="shared" si="28"/>
        <v>-- Select ---- Select --</v>
      </c>
      <c r="Y181" s="56">
        <f t="shared" si="29"/>
        <v>0</v>
      </c>
    </row>
    <row r="182" spans="1:25" s="11" customFormat="1" ht="15" customHeight="1" x14ac:dyDescent="0.2">
      <c r="A182" s="115"/>
      <c r="B182" s="116"/>
      <c r="C182" s="116"/>
      <c r="D182" s="117"/>
      <c r="E182" s="90" t="s">
        <v>84</v>
      </c>
      <c r="F182" s="91"/>
      <c r="G182" s="91"/>
      <c r="H182" s="63"/>
      <c r="I182" s="63"/>
      <c r="J182" s="63"/>
      <c r="K182" s="63"/>
      <c r="L182" s="63" t="s">
        <v>84</v>
      </c>
      <c r="M182" s="63"/>
      <c r="N182" s="63"/>
      <c r="O182" s="62"/>
      <c r="P182" s="62"/>
      <c r="Q182" s="62"/>
      <c r="R182" s="63" t="s">
        <v>84</v>
      </c>
      <c r="S182" s="63"/>
      <c r="T182" s="63"/>
      <c r="U182" s="63"/>
      <c r="V182" s="64"/>
      <c r="W182" s="12"/>
      <c r="X182" s="55" t="str">
        <f t="shared" si="28"/>
        <v>-- Select ---- Select --</v>
      </c>
      <c r="Y182" s="56">
        <f t="shared" si="29"/>
        <v>0</v>
      </c>
    </row>
    <row r="183" spans="1:25" s="11" customFormat="1" ht="15" customHeight="1" x14ac:dyDescent="0.2">
      <c r="A183" s="115"/>
      <c r="B183" s="116"/>
      <c r="C183" s="116"/>
      <c r="D183" s="117"/>
      <c r="E183" s="90" t="s">
        <v>84</v>
      </c>
      <c r="F183" s="91"/>
      <c r="G183" s="91"/>
      <c r="H183" s="63"/>
      <c r="I183" s="63"/>
      <c r="J183" s="63"/>
      <c r="K183" s="63"/>
      <c r="L183" s="63" t="s">
        <v>84</v>
      </c>
      <c r="M183" s="63"/>
      <c r="N183" s="63"/>
      <c r="O183" s="62"/>
      <c r="P183" s="62"/>
      <c r="Q183" s="62"/>
      <c r="R183" s="63" t="s">
        <v>84</v>
      </c>
      <c r="S183" s="63"/>
      <c r="T183" s="63"/>
      <c r="U183" s="63"/>
      <c r="V183" s="64"/>
      <c r="W183" s="12"/>
      <c r="X183" s="55" t="str">
        <f t="shared" si="28"/>
        <v>-- Select ---- Select --</v>
      </c>
      <c r="Y183" s="56">
        <f t="shared" si="29"/>
        <v>0</v>
      </c>
    </row>
    <row r="184" spans="1:25" s="11" customFormat="1" ht="15" customHeight="1" x14ac:dyDescent="0.2">
      <c r="A184" s="115"/>
      <c r="B184" s="116"/>
      <c r="C184" s="116"/>
      <c r="D184" s="117"/>
      <c r="E184" s="90" t="s">
        <v>84</v>
      </c>
      <c r="F184" s="91"/>
      <c r="G184" s="91"/>
      <c r="H184" s="63"/>
      <c r="I184" s="63"/>
      <c r="J184" s="63"/>
      <c r="K184" s="63"/>
      <c r="L184" s="63" t="s">
        <v>84</v>
      </c>
      <c r="M184" s="63"/>
      <c r="N184" s="63"/>
      <c r="O184" s="62"/>
      <c r="P184" s="62"/>
      <c r="Q184" s="62"/>
      <c r="R184" s="63" t="s">
        <v>84</v>
      </c>
      <c r="S184" s="63"/>
      <c r="T184" s="63"/>
      <c r="U184" s="63"/>
      <c r="V184" s="64"/>
      <c r="W184" s="12"/>
      <c r="X184" s="55" t="str">
        <f t="shared" si="28"/>
        <v>-- Select ---- Select --</v>
      </c>
      <c r="Y184" s="56">
        <f t="shared" si="29"/>
        <v>0</v>
      </c>
    </row>
    <row r="185" spans="1:25" s="11" customFormat="1" ht="15" customHeight="1" x14ac:dyDescent="0.2">
      <c r="A185" s="115"/>
      <c r="B185" s="116"/>
      <c r="C185" s="116"/>
      <c r="D185" s="117"/>
      <c r="E185" s="90" t="s">
        <v>84</v>
      </c>
      <c r="F185" s="91"/>
      <c r="G185" s="91"/>
      <c r="H185" s="63"/>
      <c r="I185" s="63"/>
      <c r="J185" s="63"/>
      <c r="K185" s="63"/>
      <c r="L185" s="63" t="s">
        <v>84</v>
      </c>
      <c r="M185" s="63"/>
      <c r="N185" s="63"/>
      <c r="O185" s="62"/>
      <c r="P185" s="62"/>
      <c r="Q185" s="62"/>
      <c r="R185" s="63" t="s">
        <v>84</v>
      </c>
      <c r="S185" s="63"/>
      <c r="T185" s="63"/>
      <c r="U185" s="63"/>
      <c r="V185" s="64"/>
      <c r="W185" s="12"/>
      <c r="X185" s="55" t="str">
        <f t="shared" si="28"/>
        <v>-- Select ---- Select --</v>
      </c>
      <c r="Y185" s="56">
        <f t="shared" si="29"/>
        <v>0</v>
      </c>
    </row>
    <row r="186" spans="1:25" s="11" customFormat="1" ht="15" customHeight="1" x14ac:dyDescent="0.2">
      <c r="A186" s="115"/>
      <c r="B186" s="116"/>
      <c r="C186" s="116"/>
      <c r="D186" s="117"/>
      <c r="E186" s="90" t="s">
        <v>84</v>
      </c>
      <c r="F186" s="91"/>
      <c r="G186" s="91"/>
      <c r="H186" s="63"/>
      <c r="I186" s="63"/>
      <c r="J186" s="63"/>
      <c r="K186" s="63"/>
      <c r="L186" s="63" t="s">
        <v>84</v>
      </c>
      <c r="M186" s="63"/>
      <c r="N186" s="63"/>
      <c r="O186" s="62"/>
      <c r="P186" s="62"/>
      <c r="Q186" s="62"/>
      <c r="R186" s="63" t="s">
        <v>84</v>
      </c>
      <c r="S186" s="63"/>
      <c r="T186" s="63"/>
      <c r="U186" s="63"/>
      <c r="V186" s="64"/>
      <c r="W186" s="12"/>
      <c r="X186" s="55" t="str">
        <f t="shared" si="28"/>
        <v>-- Select ---- Select --</v>
      </c>
      <c r="Y186" s="56">
        <f t="shared" si="29"/>
        <v>0</v>
      </c>
    </row>
    <row r="187" spans="1:25" s="11" customFormat="1" ht="15" customHeight="1" x14ac:dyDescent="0.2">
      <c r="A187" s="115"/>
      <c r="B187" s="116"/>
      <c r="C187" s="116"/>
      <c r="D187" s="117"/>
      <c r="E187" s="90" t="s">
        <v>84</v>
      </c>
      <c r="F187" s="91"/>
      <c r="G187" s="91"/>
      <c r="H187" s="63"/>
      <c r="I187" s="63"/>
      <c r="J187" s="63"/>
      <c r="K187" s="63"/>
      <c r="L187" s="63" t="s">
        <v>84</v>
      </c>
      <c r="M187" s="63"/>
      <c r="N187" s="63"/>
      <c r="O187" s="62"/>
      <c r="P187" s="62"/>
      <c r="Q187" s="62"/>
      <c r="R187" s="63" t="s">
        <v>84</v>
      </c>
      <c r="S187" s="63"/>
      <c r="T187" s="63"/>
      <c r="U187" s="63"/>
      <c r="V187" s="64"/>
      <c r="W187" s="12"/>
      <c r="X187" s="55" t="str">
        <f t="shared" si="28"/>
        <v>-- Select ---- Select --</v>
      </c>
      <c r="Y187" s="56">
        <f t="shared" si="29"/>
        <v>0</v>
      </c>
    </row>
    <row r="188" spans="1:25" s="11" customFormat="1" ht="15" customHeight="1" x14ac:dyDescent="0.2">
      <c r="A188" s="115"/>
      <c r="B188" s="116"/>
      <c r="C188" s="116"/>
      <c r="D188" s="117"/>
      <c r="E188" s="90" t="s">
        <v>84</v>
      </c>
      <c r="F188" s="91"/>
      <c r="G188" s="91"/>
      <c r="H188" s="63"/>
      <c r="I188" s="63"/>
      <c r="J188" s="63"/>
      <c r="K188" s="63"/>
      <c r="L188" s="63" t="s">
        <v>84</v>
      </c>
      <c r="M188" s="63"/>
      <c r="N188" s="63"/>
      <c r="O188" s="62"/>
      <c r="P188" s="62"/>
      <c r="Q188" s="62"/>
      <c r="R188" s="63" t="s">
        <v>84</v>
      </c>
      <c r="S188" s="63"/>
      <c r="T188" s="63"/>
      <c r="U188" s="63"/>
      <c r="V188" s="64"/>
      <c r="W188" s="12"/>
      <c r="X188" s="55" t="str">
        <f t="shared" si="28"/>
        <v>-- Select ---- Select --</v>
      </c>
      <c r="Y188" s="56">
        <f t="shared" si="29"/>
        <v>0</v>
      </c>
    </row>
    <row r="189" spans="1:25" s="11" customFormat="1" ht="15" customHeight="1" x14ac:dyDescent="0.2">
      <c r="A189" s="118"/>
      <c r="B189" s="119"/>
      <c r="C189" s="119"/>
      <c r="D189" s="120"/>
      <c r="E189" s="95" t="s">
        <v>84</v>
      </c>
      <c r="F189" s="96"/>
      <c r="G189" s="97"/>
      <c r="H189" s="139"/>
      <c r="I189" s="139"/>
      <c r="J189" s="139"/>
      <c r="K189" s="139"/>
      <c r="L189" s="139" t="s">
        <v>84</v>
      </c>
      <c r="M189" s="139"/>
      <c r="N189" s="139"/>
      <c r="O189" s="158"/>
      <c r="P189" s="158"/>
      <c r="Q189" s="158"/>
      <c r="R189" s="139" t="s">
        <v>84</v>
      </c>
      <c r="S189" s="139"/>
      <c r="T189" s="139"/>
      <c r="U189" s="139"/>
      <c r="V189" s="192"/>
      <c r="W189" s="12"/>
      <c r="X189" s="57" t="str">
        <f t="shared" si="28"/>
        <v>-- Select ---- Select --</v>
      </c>
      <c r="Y189" s="58">
        <f t="shared" si="29"/>
        <v>0</v>
      </c>
    </row>
    <row r="190" spans="1:25" s="11" customFormat="1" ht="7.5" customHeight="1" x14ac:dyDescent="0.2">
      <c r="A190" s="32"/>
      <c r="B190" s="32"/>
      <c r="C190" s="32"/>
      <c r="D190" s="32"/>
      <c r="E190" s="32"/>
      <c r="F190" s="32"/>
      <c r="G190" s="32"/>
      <c r="H190" s="32"/>
      <c r="I190" s="32"/>
      <c r="J190" s="32"/>
      <c r="K190" s="32"/>
      <c r="L190" s="32"/>
      <c r="M190" s="32"/>
      <c r="N190" s="32"/>
      <c r="O190" s="32"/>
      <c r="P190" s="32"/>
      <c r="Q190" s="32"/>
      <c r="R190" s="32"/>
      <c r="S190" s="32"/>
      <c r="T190" s="32"/>
      <c r="U190" s="32"/>
      <c r="V190" s="32"/>
      <c r="W190" s="12"/>
    </row>
    <row r="191" spans="1:25" s="6" customFormat="1" ht="15" customHeight="1" x14ac:dyDescent="0.2">
      <c r="A191" s="13"/>
      <c r="B191" s="14" t="s">
        <v>169</v>
      </c>
      <c r="C191" s="15"/>
      <c r="D191" s="15"/>
      <c r="E191" s="15"/>
      <c r="F191" s="16"/>
      <c r="G191" s="16"/>
      <c r="H191" s="16"/>
      <c r="I191" s="16"/>
      <c r="J191" s="16"/>
      <c r="K191" s="16"/>
      <c r="L191" s="16"/>
      <c r="M191" s="16"/>
      <c r="N191" s="16"/>
      <c r="O191" s="16"/>
      <c r="P191" s="16"/>
      <c r="Q191" s="16"/>
      <c r="R191" s="16"/>
      <c r="S191" s="16"/>
      <c r="T191" s="16"/>
      <c r="U191" s="16"/>
      <c r="V191" s="17"/>
      <c r="W191" s="12"/>
    </row>
    <row r="192" spans="1:25" s="11" customFormat="1" ht="38.25" customHeight="1" x14ac:dyDescent="0.2">
      <c r="A192" s="183" t="s">
        <v>170</v>
      </c>
      <c r="B192" s="184"/>
      <c r="C192" s="184"/>
      <c r="D192" s="184"/>
      <c r="E192" s="184"/>
      <c r="F192" s="184"/>
      <c r="G192" s="185"/>
      <c r="H192" s="161" t="s">
        <v>222</v>
      </c>
      <c r="I192" s="144"/>
      <c r="J192" s="144"/>
      <c r="K192" s="144"/>
      <c r="L192" s="144"/>
      <c r="M192" s="144" t="s">
        <v>162</v>
      </c>
      <c r="N192" s="144"/>
      <c r="O192" s="144"/>
      <c r="P192" s="144"/>
      <c r="Q192" s="144"/>
      <c r="R192" s="144" t="s">
        <v>171</v>
      </c>
      <c r="S192" s="144"/>
      <c r="T192" s="144"/>
      <c r="U192" s="144"/>
      <c r="V192" s="145"/>
      <c r="W192" s="12"/>
    </row>
    <row r="193" spans="1:23" s="11" customFormat="1" ht="22.5" customHeight="1" x14ac:dyDescent="0.2">
      <c r="A193" s="186"/>
      <c r="B193" s="187"/>
      <c r="C193" s="187"/>
      <c r="D193" s="187"/>
      <c r="E193" s="187"/>
      <c r="F193" s="187"/>
      <c r="G193" s="188"/>
      <c r="H193" s="162"/>
      <c r="I193" s="163"/>
      <c r="J193" s="163"/>
      <c r="K193" s="163"/>
      <c r="L193" s="163"/>
      <c r="M193" s="163" t="s">
        <v>84</v>
      </c>
      <c r="N193" s="163"/>
      <c r="O193" s="163"/>
      <c r="P193" s="163"/>
      <c r="Q193" s="163"/>
      <c r="R193" s="164"/>
      <c r="S193" s="164"/>
      <c r="T193" s="164"/>
      <c r="U193" s="164"/>
      <c r="V193" s="165"/>
      <c r="W193" s="12"/>
    </row>
    <row r="194" spans="1:23" s="11" customFormat="1" ht="22.5" customHeight="1" x14ac:dyDescent="0.2">
      <c r="A194" s="186"/>
      <c r="B194" s="187"/>
      <c r="C194" s="187"/>
      <c r="D194" s="187"/>
      <c r="E194" s="187"/>
      <c r="F194" s="187"/>
      <c r="G194" s="188"/>
      <c r="H194" s="140"/>
      <c r="I194" s="63"/>
      <c r="J194" s="63"/>
      <c r="K194" s="63"/>
      <c r="L194" s="63"/>
      <c r="M194" s="63" t="s">
        <v>84</v>
      </c>
      <c r="N194" s="63"/>
      <c r="O194" s="63"/>
      <c r="P194" s="63"/>
      <c r="Q194" s="63"/>
      <c r="R194" s="62"/>
      <c r="S194" s="62"/>
      <c r="T194" s="62"/>
      <c r="U194" s="62"/>
      <c r="V194" s="160"/>
      <c r="W194" s="12"/>
    </row>
    <row r="195" spans="1:23" s="11" customFormat="1" ht="22.5" customHeight="1" x14ac:dyDescent="0.2">
      <c r="A195" s="186"/>
      <c r="B195" s="187"/>
      <c r="C195" s="187"/>
      <c r="D195" s="187"/>
      <c r="E195" s="187"/>
      <c r="F195" s="187"/>
      <c r="G195" s="188"/>
      <c r="H195" s="140"/>
      <c r="I195" s="63"/>
      <c r="J195" s="63"/>
      <c r="K195" s="63"/>
      <c r="L195" s="63"/>
      <c r="M195" s="63" t="s">
        <v>84</v>
      </c>
      <c r="N195" s="63"/>
      <c r="O195" s="63"/>
      <c r="P195" s="63"/>
      <c r="Q195" s="63"/>
      <c r="R195" s="62"/>
      <c r="S195" s="62"/>
      <c r="T195" s="62"/>
      <c r="U195" s="62"/>
      <c r="V195" s="160"/>
      <c r="W195" s="12"/>
    </row>
    <row r="196" spans="1:23" s="11" customFormat="1" ht="22.5" customHeight="1" x14ac:dyDescent="0.2">
      <c r="A196" s="186"/>
      <c r="B196" s="187"/>
      <c r="C196" s="187"/>
      <c r="D196" s="187"/>
      <c r="E196" s="187"/>
      <c r="F196" s="187"/>
      <c r="G196" s="188"/>
      <c r="H196" s="140"/>
      <c r="I196" s="63"/>
      <c r="J196" s="63"/>
      <c r="K196" s="63"/>
      <c r="L196" s="63"/>
      <c r="M196" s="63" t="s">
        <v>84</v>
      </c>
      <c r="N196" s="63"/>
      <c r="O196" s="63"/>
      <c r="P196" s="63"/>
      <c r="Q196" s="63"/>
      <c r="R196" s="62"/>
      <c r="S196" s="62"/>
      <c r="T196" s="62"/>
      <c r="U196" s="62"/>
      <c r="V196" s="160"/>
      <c r="W196" s="12"/>
    </row>
    <row r="197" spans="1:23" s="11" customFormat="1" ht="22.5" customHeight="1" x14ac:dyDescent="0.2">
      <c r="A197" s="189"/>
      <c r="B197" s="190"/>
      <c r="C197" s="190"/>
      <c r="D197" s="190"/>
      <c r="E197" s="190"/>
      <c r="F197" s="190"/>
      <c r="G197" s="191"/>
      <c r="H197" s="157"/>
      <c r="I197" s="139"/>
      <c r="J197" s="139"/>
      <c r="K197" s="139"/>
      <c r="L197" s="139"/>
      <c r="M197" s="139" t="s">
        <v>84</v>
      </c>
      <c r="N197" s="139"/>
      <c r="O197" s="139"/>
      <c r="P197" s="139"/>
      <c r="Q197" s="139"/>
      <c r="R197" s="158"/>
      <c r="S197" s="158"/>
      <c r="T197" s="158"/>
      <c r="U197" s="158"/>
      <c r="V197" s="159"/>
      <c r="W197" s="12"/>
    </row>
    <row r="198" spans="1:23" s="11" customFormat="1" ht="7.5" customHeight="1" x14ac:dyDescent="0.2">
      <c r="A198" s="32"/>
      <c r="B198" s="32"/>
      <c r="C198" s="32"/>
      <c r="D198" s="32"/>
      <c r="E198" s="32"/>
      <c r="F198" s="32"/>
      <c r="G198" s="32"/>
      <c r="H198" s="32"/>
      <c r="I198" s="32"/>
      <c r="J198" s="32"/>
      <c r="K198" s="32"/>
      <c r="L198" s="32"/>
      <c r="M198" s="32"/>
      <c r="N198" s="32"/>
      <c r="O198" s="32"/>
      <c r="P198" s="32"/>
      <c r="Q198" s="32"/>
      <c r="R198" s="32"/>
      <c r="S198" s="32"/>
      <c r="T198" s="32"/>
      <c r="U198" s="32"/>
      <c r="V198" s="32"/>
      <c r="W198" s="12"/>
    </row>
    <row r="199" spans="1:23" s="6" customFormat="1" ht="15" customHeight="1" x14ac:dyDescent="0.2">
      <c r="A199" s="13"/>
      <c r="B199" s="14" t="s">
        <v>96</v>
      </c>
      <c r="C199" s="15"/>
      <c r="D199" s="15"/>
      <c r="E199" s="15"/>
      <c r="F199" s="16"/>
      <c r="G199" s="16"/>
      <c r="H199" s="16"/>
      <c r="I199" s="16"/>
      <c r="J199" s="16"/>
      <c r="K199" s="16"/>
      <c r="L199" s="16"/>
      <c r="M199" s="16"/>
      <c r="N199" s="16"/>
      <c r="O199" s="16"/>
      <c r="P199" s="16"/>
      <c r="Q199" s="16"/>
      <c r="R199" s="16"/>
      <c r="S199" s="16"/>
      <c r="T199" s="16"/>
      <c r="U199" s="16"/>
      <c r="V199" s="17"/>
      <c r="W199" s="12"/>
    </row>
    <row r="200" spans="1:23" s="11" customFormat="1" ht="22.5" customHeight="1" x14ac:dyDescent="0.2">
      <c r="A200" s="108"/>
      <c r="B200" s="109"/>
      <c r="C200" s="109"/>
      <c r="D200" s="109"/>
      <c r="E200" s="109"/>
      <c r="F200" s="109"/>
      <c r="G200" s="110"/>
      <c r="H200" s="111" t="s">
        <v>97</v>
      </c>
      <c r="I200" s="111"/>
      <c r="J200" s="111"/>
      <c r="K200" s="111"/>
      <c r="L200" s="111"/>
      <c r="M200" s="111" t="s">
        <v>229</v>
      </c>
      <c r="N200" s="111"/>
      <c r="O200" s="111"/>
      <c r="P200" s="111"/>
      <c r="Q200" s="111"/>
      <c r="R200" s="111" t="s">
        <v>231</v>
      </c>
      <c r="S200" s="111"/>
      <c r="T200" s="111"/>
      <c r="U200" s="111"/>
      <c r="V200" s="111"/>
      <c r="W200" s="12"/>
    </row>
    <row r="201" spans="1:23" s="11" customFormat="1" ht="15" customHeight="1" x14ac:dyDescent="0.2">
      <c r="A201" s="81" t="s">
        <v>239</v>
      </c>
      <c r="B201" s="82"/>
      <c r="C201" s="82"/>
      <c r="D201" s="82"/>
      <c r="E201" s="82"/>
      <c r="F201" s="82"/>
      <c r="G201" s="83"/>
      <c r="H201" s="84">
        <f ca="1">SUM(M201:V201)</f>
        <v>0</v>
      </c>
      <c r="I201" s="85"/>
      <c r="J201" s="85"/>
      <c r="K201" s="85"/>
      <c r="L201" s="86"/>
      <c r="M201" s="84">
        <f t="shared" ref="M201:M210" ca="1" si="30">IF($B$51="20% flat rate of direct cost",0.2*SUM(M223+R223,M234+R234,M245+R245,M256+R256),SUMIF($X$126:$Y$145,$M$200&amp;$A201,$Y$126:$Y$145))</f>
        <v>0</v>
      </c>
      <c r="N201" s="85"/>
      <c r="O201" s="85"/>
      <c r="P201" s="85"/>
      <c r="Q201" s="86"/>
      <c r="R201" s="84">
        <v>0</v>
      </c>
      <c r="S201" s="85"/>
      <c r="T201" s="85"/>
      <c r="U201" s="85"/>
      <c r="V201" s="86"/>
      <c r="W201" s="12"/>
    </row>
    <row r="202" spans="1:23" s="11" customFormat="1" ht="15" customHeight="1" x14ac:dyDescent="0.2">
      <c r="A202" s="69" t="s">
        <v>240</v>
      </c>
      <c r="B202" s="70"/>
      <c r="C202" s="70"/>
      <c r="D202" s="70"/>
      <c r="E202" s="70"/>
      <c r="F202" s="70"/>
      <c r="G202" s="71"/>
      <c r="H202" s="72">
        <f t="shared" ref="H202:H211" ca="1" si="31">SUM(M202:V202)</f>
        <v>0</v>
      </c>
      <c r="I202" s="73"/>
      <c r="J202" s="73"/>
      <c r="K202" s="73"/>
      <c r="L202" s="74"/>
      <c r="M202" s="72">
        <f t="shared" ca="1" si="30"/>
        <v>0</v>
      </c>
      <c r="N202" s="73"/>
      <c r="O202" s="73"/>
      <c r="P202" s="73"/>
      <c r="Q202" s="74"/>
      <c r="R202" s="72">
        <v>0</v>
      </c>
      <c r="S202" s="73"/>
      <c r="T202" s="73"/>
      <c r="U202" s="73"/>
      <c r="V202" s="74"/>
      <c r="W202" s="12"/>
    </row>
    <row r="203" spans="1:23" s="11" customFormat="1" ht="15" customHeight="1" x14ac:dyDescent="0.2">
      <c r="A203" s="69" t="s">
        <v>241</v>
      </c>
      <c r="B203" s="70"/>
      <c r="C203" s="70"/>
      <c r="D203" s="70"/>
      <c r="E203" s="70"/>
      <c r="F203" s="70"/>
      <c r="G203" s="71"/>
      <c r="H203" s="72">
        <f t="shared" ca="1" si="31"/>
        <v>0</v>
      </c>
      <c r="I203" s="73"/>
      <c r="J203" s="73"/>
      <c r="K203" s="73"/>
      <c r="L203" s="74"/>
      <c r="M203" s="72">
        <f t="shared" ca="1" si="30"/>
        <v>0</v>
      </c>
      <c r="N203" s="73"/>
      <c r="O203" s="73"/>
      <c r="P203" s="73"/>
      <c r="Q203" s="74"/>
      <c r="R203" s="72">
        <v>0</v>
      </c>
      <c r="S203" s="73"/>
      <c r="T203" s="73"/>
      <c r="U203" s="73"/>
      <c r="V203" s="74"/>
      <c r="W203" s="12"/>
    </row>
    <row r="204" spans="1:23" s="11" customFormat="1" ht="15" customHeight="1" x14ac:dyDescent="0.2">
      <c r="A204" s="69" t="s">
        <v>242</v>
      </c>
      <c r="B204" s="70"/>
      <c r="C204" s="70"/>
      <c r="D204" s="70"/>
      <c r="E204" s="70"/>
      <c r="F204" s="70"/>
      <c r="G204" s="71"/>
      <c r="H204" s="72">
        <f t="shared" ca="1" si="31"/>
        <v>0</v>
      </c>
      <c r="I204" s="73"/>
      <c r="J204" s="73"/>
      <c r="K204" s="73"/>
      <c r="L204" s="74"/>
      <c r="M204" s="72">
        <f t="shared" ca="1" si="30"/>
        <v>0</v>
      </c>
      <c r="N204" s="73"/>
      <c r="O204" s="73"/>
      <c r="P204" s="73"/>
      <c r="Q204" s="74"/>
      <c r="R204" s="72">
        <v>0</v>
      </c>
      <c r="S204" s="73"/>
      <c r="T204" s="73"/>
      <c r="U204" s="73"/>
      <c r="V204" s="74"/>
      <c r="W204" s="12"/>
    </row>
    <row r="205" spans="1:23" s="11" customFormat="1" ht="15" customHeight="1" x14ac:dyDescent="0.2">
      <c r="A205" s="69" t="s">
        <v>243</v>
      </c>
      <c r="B205" s="70"/>
      <c r="C205" s="70"/>
      <c r="D205" s="70"/>
      <c r="E205" s="70"/>
      <c r="F205" s="70"/>
      <c r="G205" s="71"/>
      <c r="H205" s="72">
        <f t="shared" ca="1" si="31"/>
        <v>0</v>
      </c>
      <c r="I205" s="73"/>
      <c r="J205" s="73"/>
      <c r="K205" s="73"/>
      <c r="L205" s="74"/>
      <c r="M205" s="72">
        <f t="shared" ca="1" si="30"/>
        <v>0</v>
      </c>
      <c r="N205" s="73"/>
      <c r="O205" s="73"/>
      <c r="P205" s="73"/>
      <c r="Q205" s="74"/>
      <c r="R205" s="72">
        <v>0</v>
      </c>
      <c r="S205" s="73"/>
      <c r="T205" s="73"/>
      <c r="U205" s="73"/>
      <c r="V205" s="74"/>
      <c r="W205" s="12"/>
    </row>
    <row r="206" spans="1:23" s="11" customFormat="1" ht="15" customHeight="1" x14ac:dyDescent="0.2">
      <c r="A206" s="69" t="s">
        <v>244</v>
      </c>
      <c r="B206" s="70"/>
      <c r="C206" s="70"/>
      <c r="D206" s="70"/>
      <c r="E206" s="70"/>
      <c r="F206" s="70"/>
      <c r="G206" s="71"/>
      <c r="H206" s="72">
        <f t="shared" ca="1" si="31"/>
        <v>0</v>
      </c>
      <c r="I206" s="73"/>
      <c r="J206" s="73"/>
      <c r="K206" s="73"/>
      <c r="L206" s="74"/>
      <c r="M206" s="72">
        <f t="shared" ca="1" si="30"/>
        <v>0</v>
      </c>
      <c r="N206" s="73"/>
      <c r="O206" s="73"/>
      <c r="P206" s="73"/>
      <c r="Q206" s="74"/>
      <c r="R206" s="72">
        <v>0</v>
      </c>
      <c r="S206" s="73"/>
      <c r="T206" s="73"/>
      <c r="U206" s="73"/>
      <c r="V206" s="74"/>
      <c r="W206" s="12"/>
    </row>
    <row r="207" spans="1:23" s="11" customFormat="1" ht="15" customHeight="1" x14ac:dyDescent="0.2">
      <c r="A207" s="69" t="s">
        <v>245</v>
      </c>
      <c r="B207" s="70"/>
      <c r="C207" s="70"/>
      <c r="D207" s="70"/>
      <c r="E207" s="70"/>
      <c r="F207" s="70"/>
      <c r="G207" s="71"/>
      <c r="H207" s="72">
        <f t="shared" ca="1" si="31"/>
        <v>0</v>
      </c>
      <c r="I207" s="73"/>
      <c r="J207" s="73"/>
      <c r="K207" s="73"/>
      <c r="L207" s="74"/>
      <c r="M207" s="72">
        <f t="shared" ca="1" si="30"/>
        <v>0</v>
      </c>
      <c r="N207" s="73"/>
      <c r="O207" s="73"/>
      <c r="P207" s="73"/>
      <c r="Q207" s="74"/>
      <c r="R207" s="72">
        <v>0</v>
      </c>
      <c r="S207" s="73"/>
      <c r="T207" s="73"/>
      <c r="U207" s="73"/>
      <c r="V207" s="74"/>
      <c r="W207" s="12"/>
    </row>
    <row r="208" spans="1:23" s="11" customFormat="1" ht="15" customHeight="1" x14ac:dyDescent="0.2">
      <c r="A208" s="69" t="s">
        <v>246</v>
      </c>
      <c r="B208" s="70"/>
      <c r="C208" s="70"/>
      <c r="D208" s="70"/>
      <c r="E208" s="70"/>
      <c r="F208" s="70"/>
      <c r="G208" s="71"/>
      <c r="H208" s="72">
        <f t="shared" ca="1" si="31"/>
        <v>0</v>
      </c>
      <c r="I208" s="73"/>
      <c r="J208" s="73"/>
      <c r="K208" s="73"/>
      <c r="L208" s="74"/>
      <c r="M208" s="72">
        <f t="shared" ca="1" si="30"/>
        <v>0</v>
      </c>
      <c r="N208" s="73"/>
      <c r="O208" s="73"/>
      <c r="P208" s="73"/>
      <c r="Q208" s="74"/>
      <c r="R208" s="72">
        <v>0</v>
      </c>
      <c r="S208" s="73"/>
      <c r="T208" s="73"/>
      <c r="U208" s="73"/>
      <c r="V208" s="74"/>
      <c r="W208" s="12"/>
    </row>
    <row r="209" spans="1:23" s="11" customFormat="1" ht="15" customHeight="1" x14ac:dyDescent="0.2">
      <c r="A209" s="69" t="s">
        <v>247</v>
      </c>
      <c r="B209" s="70"/>
      <c r="C209" s="70"/>
      <c r="D209" s="70"/>
      <c r="E209" s="70"/>
      <c r="F209" s="70"/>
      <c r="G209" s="71"/>
      <c r="H209" s="72">
        <f t="shared" ca="1" si="31"/>
        <v>0</v>
      </c>
      <c r="I209" s="73"/>
      <c r="J209" s="73"/>
      <c r="K209" s="73"/>
      <c r="L209" s="74"/>
      <c r="M209" s="72">
        <f t="shared" ca="1" si="30"/>
        <v>0</v>
      </c>
      <c r="N209" s="73"/>
      <c r="O209" s="73"/>
      <c r="P209" s="73"/>
      <c r="Q209" s="74"/>
      <c r="R209" s="72">
        <v>0</v>
      </c>
      <c r="S209" s="73"/>
      <c r="T209" s="73"/>
      <c r="U209" s="73"/>
      <c r="V209" s="74"/>
      <c r="W209" s="12"/>
    </row>
    <row r="210" spans="1:23" s="11" customFormat="1" ht="15" customHeight="1" x14ac:dyDescent="0.2">
      <c r="A210" s="75" t="s">
        <v>248</v>
      </c>
      <c r="B210" s="76"/>
      <c r="C210" s="76"/>
      <c r="D210" s="76"/>
      <c r="E210" s="76"/>
      <c r="F210" s="76"/>
      <c r="G210" s="77"/>
      <c r="H210" s="78">
        <f t="shared" ca="1" si="31"/>
        <v>0</v>
      </c>
      <c r="I210" s="79"/>
      <c r="J210" s="79"/>
      <c r="K210" s="79"/>
      <c r="L210" s="80"/>
      <c r="M210" s="78">
        <f t="shared" ca="1" si="30"/>
        <v>0</v>
      </c>
      <c r="N210" s="79"/>
      <c r="O210" s="79"/>
      <c r="P210" s="79"/>
      <c r="Q210" s="80"/>
      <c r="R210" s="78">
        <v>0</v>
      </c>
      <c r="S210" s="79"/>
      <c r="T210" s="79"/>
      <c r="U210" s="79"/>
      <c r="V210" s="80"/>
      <c r="W210" s="12"/>
    </row>
    <row r="211" spans="1:23" s="11" customFormat="1" ht="22.5" customHeight="1" thickBot="1" x14ac:dyDescent="0.25">
      <c r="A211" s="154" t="s">
        <v>79</v>
      </c>
      <c r="B211" s="155"/>
      <c r="C211" s="155"/>
      <c r="D211" s="155"/>
      <c r="E211" s="155"/>
      <c r="F211" s="155"/>
      <c r="G211" s="156"/>
      <c r="H211" s="87">
        <f t="shared" ca="1" si="31"/>
        <v>0</v>
      </c>
      <c r="I211" s="88"/>
      <c r="J211" s="88"/>
      <c r="K211" s="88"/>
      <c r="L211" s="89"/>
      <c r="M211" s="87">
        <f ca="1">SUM(M201:Q210)</f>
        <v>0</v>
      </c>
      <c r="N211" s="88"/>
      <c r="O211" s="88"/>
      <c r="P211" s="88"/>
      <c r="Q211" s="89"/>
      <c r="R211" s="87">
        <f>SUM(R201:V210)</f>
        <v>0</v>
      </c>
      <c r="S211" s="88"/>
      <c r="T211" s="88"/>
      <c r="U211" s="88"/>
      <c r="V211" s="89"/>
      <c r="W211" s="12"/>
    </row>
    <row r="212" spans="1:23" s="11" customFormat="1" ht="15" customHeight="1" thickTop="1" x14ac:dyDescent="0.2">
      <c r="A212" s="81" t="s">
        <v>239</v>
      </c>
      <c r="B212" s="82"/>
      <c r="C212" s="82"/>
      <c r="D212" s="82"/>
      <c r="E212" s="82"/>
      <c r="F212" s="82"/>
      <c r="G212" s="83"/>
      <c r="H212" s="84">
        <f t="shared" ref="H212:H222" ca="1" si="32">SUM(M212:V212)</f>
        <v>0</v>
      </c>
      <c r="I212" s="85"/>
      <c r="J212" s="85"/>
      <c r="K212" s="85"/>
      <c r="L212" s="86"/>
      <c r="M212" s="84">
        <f ca="1">M201*0.15</f>
        <v>0</v>
      </c>
      <c r="N212" s="85"/>
      <c r="O212" s="85"/>
      <c r="P212" s="85"/>
      <c r="Q212" s="86"/>
      <c r="R212" s="84">
        <v>0</v>
      </c>
      <c r="S212" s="85"/>
      <c r="T212" s="85"/>
      <c r="U212" s="85"/>
      <c r="V212" s="86"/>
      <c r="W212" s="12"/>
    </row>
    <row r="213" spans="1:23" s="11" customFormat="1" ht="15" customHeight="1" x14ac:dyDescent="0.2">
      <c r="A213" s="69" t="s">
        <v>240</v>
      </c>
      <c r="B213" s="70"/>
      <c r="C213" s="70"/>
      <c r="D213" s="70"/>
      <c r="E213" s="70"/>
      <c r="F213" s="70"/>
      <c r="G213" s="71"/>
      <c r="H213" s="72">
        <f t="shared" ca="1" si="32"/>
        <v>0</v>
      </c>
      <c r="I213" s="73"/>
      <c r="J213" s="73"/>
      <c r="K213" s="73"/>
      <c r="L213" s="74"/>
      <c r="M213" s="72">
        <f t="shared" ref="M213:M221" ca="1" si="33">M202*0.15</f>
        <v>0</v>
      </c>
      <c r="N213" s="73"/>
      <c r="O213" s="73"/>
      <c r="P213" s="73"/>
      <c r="Q213" s="74"/>
      <c r="R213" s="72">
        <v>0</v>
      </c>
      <c r="S213" s="73"/>
      <c r="T213" s="73"/>
      <c r="U213" s="73"/>
      <c r="V213" s="74"/>
      <c r="W213" s="12"/>
    </row>
    <row r="214" spans="1:23" s="11" customFormat="1" ht="15" customHeight="1" x14ac:dyDescent="0.2">
      <c r="A214" s="69" t="s">
        <v>241</v>
      </c>
      <c r="B214" s="70"/>
      <c r="C214" s="70"/>
      <c r="D214" s="70"/>
      <c r="E214" s="70"/>
      <c r="F214" s="70"/>
      <c r="G214" s="71"/>
      <c r="H214" s="72">
        <f t="shared" ca="1" si="32"/>
        <v>0</v>
      </c>
      <c r="I214" s="73"/>
      <c r="J214" s="73"/>
      <c r="K214" s="73"/>
      <c r="L214" s="74"/>
      <c r="M214" s="72">
        <f t="shared" ca="1" si="33"/>
        <v>0</v>
      </c>
      <c r="N214" s="73"/>
      <c r="O214" s="73"/>
      <c r="P214" s="73"/>
      <c r="Q214" s="74"/>
      <c r="R214" s="72">
        <v>0</v>
      </c>
      <c r="S214" s="73"/>
      <c r="T214" s="73"/>
      <c r="U214" s="73"/>
      <c r="V214" s="74"/>
      <c r="W214" s="12"/>
    </row>
    <row r="215" spans="1:23" s="11" customFormat="1" ht="15" customHeight="1" x14ac:dyDescent="0.2">
      <c r="A215" s="69" t="s">
        <v>242</v>
      </c>
      <c r="B215" s="70"/>
      <c r="C215" s="70"/>
      <c r="D215" s="70"/>
      <c r="E215" s="70"/>
      <c r="F215" s="70"/>
      <c r="G215" s="71"/>
      <c r="H215" s="72">
        <f t="shared" ca="1" si="32"/>
        <v>0</v>
      </c>
      <c r="I215" s="73"/>
      <c r="J215" s="73"/>
      <c r="K215" s="73"/>
      <c r="L215" s="74"/>
      <c r="M215" s="72">
        <f t="shared" ca="1" si="33"/>
        <v>0</v>
      </c>
      <c r="N215" s="73"/>
      <c r="O215" s="73"/>
      <c r="P215" s="73"/>
      <c r="Q215" s="74"/>
      <c r="R215" s="72">
        <v>0</v>
      </c>
      <c r="S215" s="73"/>
      <c r="T215" s="73"/>
      <c r="U215" s="73"/>
      <c r="V215" s="74"/>
      <c r="W215" s="12"/>
    </row>
    <row r="216" spans="1:23" s="11" customFormat="1" ht="15" customHeight="1" x14ac:dyDescent="0.2">
      <c r="A216" s="69" t="s">
        <v>243</v>
      </c>
      <c r="B216" s="70"/>
      <c r="C216" s="70"/>
      <c r="D216" s="70"/>
      <c r="E216" s="70"/>
      <c r="F216" s="70"/>
      <c r="G216" s="71"/>
      <c r="H216" s="72">
        <f t="shared" ca="1" si="32"/>
        <v>0</v>
      </c>
      <c r="I216" s="73"/>
      <c r="J216" s="73"/>
      <c r="K216" s="73"/>
      <c r="L216" s="74"/>
      <c r="M216" s="72">
        <f t="shared" ca="1" si="33"/>
        <v>0</v>
      </c>
      <c r="N216" s="73"/>
      <c r="O216" s="73"/>
      <c r="P216" s="73"/>
      <c r="Q216" s="74"/>
      <c r="R216" s="72">
        <v>0</v>
      </c>
      <c r="S216" s="73"/>
      <c r="T216" s="73"/>
      <c r="U216" s="73"/>
      <c r="V216" s="74"/>
      <c r="W216" s="12"/>
    </row>
    <row r="217" spans="1:23" s="11" customFormat="1" ht="15" customHeight="1" x14ac:dyDescent="0.2">
      <c r="A217" s="69" t="s">
        <v>244</v>
      </c>
      <c r="B217" s="70"/>
      <c r="C217" s="70"/>
      <c r="D217" s="70"/>
      <c r="E217" s="70"/>
      <c r="F217" s="70"/>
      <c r="G217" s="71"/>
      <c r="H217" s="72">
        <f t="shared" ca="1" si="32"/>
        <v>0</v>
      </c>
      <c r="I217" s="73"/>
      <c r="J217" s="73"/>
      <c r="K217" s="73"/>
      <c r="L217" s="74"/>
      <c r="M217" s="72">
        <f t="shared" ca="1" si="33"/>
        <v>0</v>
      </c>
      <c r="N217" s="73"/>
      <c r="O217" s="73"/>
      <c r="P217" s="73"/>
      <c r="Q217" s="74"/>
      <c r="R217" s="72">
        <v>0</v>
      </c>
      <c r="S217" s="73"/>
      <c r="T217" s="73"/>
      <c r="U217" s="73"/>
      <c r="V217" s="74"/>
      <c r="W217" s="12"/>
    </row>
    <row r="218" spans="1:23" s="11" customFormat="1" ht="15" customHeight="1" x14ac:dyDescent="0.2">
      <c r="A218" s="69" t="s">
        <v>245</v>
      </c>
      <c r="B218" s="70"/>
      <c r="C218" s="70"/>
      <c r="D218" s="70"/>
      <c r="E218" s="70"/>
      <c r="F218" s="70"/>
      <c r="G218" s="71"/>
      <c r="H218" s="72">
        <f t="shared" ca="1" si="32"/>
        <v>0</v>
      </c>
      <c r="I218" s="73"/>
      <c r="J218" s="73"/>
      <c r="K218" s="73"/>
      <c r="L218" s="74"/>
      <c r="M218" s="72">
        <f t="shared" ca="1" si="33"/>
        <v>0</v>
      </c>
      <c r="N218" s="73"/>
      <c r="O218" s="73"/>
      <c r="P218" s="73"/>
      <c r="Q218" s="74"/>
      <c r="R218" s="72">
        <v>0</v>
      </c>
      <c r="S218" s="73"/>
      <c r="T218" s="73"/>
      <c r="U218" s="73"/>
      <c r="V218" s="74"/>
      <c r="W218" s="12"/>
    </row>
    <row r="219" spans="1:23" s="11" customFormat="1" ht="15" customHeight="1" x14ac:dyDescent="0.2">
      <c r="A219" s="69" t="s">
        <v>246</v>
      </c>
      <c r="B219" s="70"/>
      <c r="C219" s="70"/>
      <c r="D219" s="70"/>
      <c r="E219" s="70"/>
      <c r="F219" s="70"/>
      <c r="G219" s="71"/>
      <c r="H219" s="72">
        <f t="shared" ca="1" si="32"/>
        <v>0</v>
      </c>
      <c r="I219" s="73"/>
      <c r="J219" s="73"/>
      <c r="K219" s="73"/>
      <c r="L219" s="74"/>
      <c r="M219" s="72">
        <f t="shared" ca="1" si="33"/>
        <v>0</v>
      </c>
      <c r="N219" s="73"/>
      <c r="O219" s="73"/>
      <c r="P219" s="73"/>
      <c r="Q219" s="74"/>
      <c r="R219" s="72">
        <v>0</v>
      </c>
      <c r="S219" s="73"/>
      <c r="T219" s="73"/>
      <c r="U219" s="73"/>
      <c r="V219" s="74"/>
      <c r="W219" s="12"/>
    </row>
    <row r="220" spans="1:23" s="11" customFormat="1" ht="15" customHeight="1" x14ac:dyDescent="0.2">
      <c r="A220" s="69" t="s">
        <v>247</v>
      </c>
      <c r="B220" s="70"/>
      <c r="C220" s="70"/>
      <c r="D220" s="70"/>
      <c r="E220" s="70"/>
      <c r="F220" s="70"/>
      <c r="G220" s="71"/>
      <c r="H220" s="72">
        <f t="shared" ca="1" si="32"/>
        <v>0</v>
      </c>
      <c r="I220" s="73"/>
      <c r="J220" s="73"/>
      <c r="K220" s="73"/>
      <c r="L220" s="74"/>
      <c r="M220" s="72">
        <f t="shared" ca="1" si="33"/>
        <v>0</v>
      </c>
      <c r="N220" s="73"/>
      <c r="O220" s="73"/>
      <c r="P220" s="73"/>
      <c r="Q220" s="74"/>
      <c r="R220" s="72">
        <v>0</v>
      </c>
      <c r="S220" s="73"/>
      <c r="T220" s="73"/>
      <c r="U220" s="73"/>
      <c r="V220" s="74"/>
      <c r="W220" s="12"/>
    </row>
    <row r="221" spans="1:23" s="11" customFormat="1" ht="15" customHeight="1" x14ac:dyDescent="0.2">
      <c r="A221" s="75" t="s">
        <v>248</v>
      </c>
      <c r="B221" s="76"/>
      <c r="C221" s="76"/>
      <c r="D221" s="76"/>
      <c r="E221" s="76"/>
      <c r="F221" s="76"/>
      <c r="G221" s="77"/>
      <c r="H221" s="78">
        <f t="shared" ca="1" si="32"/>
        <v>0</v>
      </c>
      <c r="I221" s="79"/>
      <c r="J221" s="79"/>
      <c r="K221" s="79"/>
      <c r="L221" s="80"/>
      <c r="M221" s="78">
        <f t="shared" ca="1" si="33"/>
        <v>0</v>
      </c>
      <c r="N221" s="79"/>
      <c r="O221" s="79"/>
      <c r="P221" s="79"/>
      <c r="Q221" s="80"/>
      <c r="R221" s="78">
        <v>0</v>
      </c>
      <c r="S221" s="79"/>
      <c r="T221" s="79"/>
      <c r="U221" s="79"/>
      <c r="V221" s="80"/>
      <c r="W221" s="12"/>
    </row>
    <row r="222" spans="1:23" s="11" customFormat="1" ht="22.5" customHeight="1" thickBot="1" x14ac:dyDescent="0.25">
      <c r="A222" s="154" t="s">
        <v>80</v>
      </c>
      <c r="B222" s="155"/>
      <c r="C222" s="155"/>
      <c r="D222" s="155"/>
      <c r="E222" s="155"/>
      <c r="F222" s="155"/>
      <c r="G222" s="156"/>
      <c r="H222" s="87">
        <f t="shared" ca="1" si="32"/>
        <v>0</v>
      </c>
      <c r="I222" s="88"/>
      <c r="J222" s="88"/>
      <c r="K222" s="88"/>
      <c r="L222" s="89"/>
      <c r="M222" s="87">
        <f ca="1">SUM(M212:Q221)</f>
        <v>0</v>
      </c>
      <c r="N222" s="88"/>
      <c r="O222" s="88"/>
      <c r="P222" s="88"/>
      <c r="Q222" s="89"/>
      <c r="R222" s="87">
        <f>SUM(R212:V221)</f>
        <v>0</v>
      </c>
      <c r="S222" s="88"/>
      <c r="T222" s="88"/>
      <c r="U222" s="88"/>
      <c r="V222" s="89"/>
      <c r="W222" s="12"/>
    </row>
    <row r="223" spans="1:23" s="11" customFormat="1" ht="15" customHeight="1" thickTop="1" x14ac:dyDescent="0.2">
      <c r="A223" s="81" t="s">
        <v>239</v>
      </c>
      <c r="B223" s="82"/>
      <c r="C223" s="82"/>
      <c r="D223" s="82"/>
      <c r="E223" s="82"/>
      <c r="F223" s="82"/>
      <c r="G223" s="83"/>
      <c r="H223" s="84">
        <f t="shared" ref="H223:H233" ca="1" si="34">SUM(M223:V223)</f>
        <v>0</v>
      </c>
      <c r="I223" s="85"/>
      <c r="J223" s="85"/>
      <c r="K223" s="85"/>
      <c r="L223" s="86"/>
      <c r="M223" s="84">
        <f ca="1">SUMIF($X$146:$Y$156,$M$200&amp;A223,$Y$146:$Y$156)</f>
        <v>0</v>
      </c>
      <c r="N223" s="85"/>
      <c r="O223" s="85"/>
      <c r="P223" s="85"/>
      <c r="Q223" s="86"/>
      <c r="R223" s="84">
        <v>0</v>
      </c>
      <c r="S223" s="85"/>
      <c r="T223" s="85"/>
      <c r="U223" s="85"/>
      <c r="V223" s="86"/>
      <c r="W223" s="12"/>
    </row>
    <row r="224" spans="1:23" s="11" customFormat="1" ht="15" customHeight="1" x14ac:dyDescent="0.2">
      <c r="A224" s="69" t="s">
        <v>240</v>
      </c>
      <c r="B224" s="70"/>
      <c r="C224" s="70"/>
      <c r="D224" s="70"/>
      <c r="E224" s="70"/>
      <c r="F224" s="70"/>
      <c r="G224" s="71"/>
      <c r="H224" s="72">
        <f t="shared" ca="1" si="34"/>
        <v>0</v>
      </c>
      <c r="I224" s="73"/>
      <c r="J224" s="73"/>
      <c r="K224" s="73"/>
      <c r="L224" s="74"/>
      <c r="M224" s="72">
        <f t="shared" ref="M224:M232" ca="1" si="35">SUMIF($X$146:$Y$156,$M$200&amp;A224,$Y$146:$Y$156)</f>
        <v>0</v>
      </c>
      <c r="N224" s="73"/>
      <c r="O224" s="73"/>
      <c r="P224" s="73"/>
      <c r="Q224" s="74"/>
      <c r="R224" s="72">
        <v>0</v>
      </c>
      <c r="S224" s="73"/>
      <c r="T224" s="73"/>
      <c r="U224" s="73"/>
      <c r="V224" s="74"/>
      <c r="W224" s="12"/>
    </row>
    <row r="225" spans="1:23" s="11" customFormat="1" ht="15" customHeight="1" x14ac:dyDescent="0.2">
      <c r="A225" s="69" t="s">
        <v>241</v>
      </c>
      <c r="B225" s="70"/>
      <c r="C225" s="70"/>
      <c r="D225" s="70"/>
      <c r="E225" s="70"/>
      <c r="F225" s="70"/>
      <c r="G225" s="71"/>
      <c r="H225" s="72">
        <f t="shared" ca="1" si="34"/>
        <v>0</v>
      </c>
      <c r="I225" s="73"/>
      <c r="J225" s="73"/>
      <c r="K225" s="73"/>
      <c r="L225" s="74"/>
      <c r="M225" s="72">
        <f t="shared" ca="1" si="35"/>
        <v>0</v>
      </c>
      <c r="N225" s="73"/>
      <c r="O225" s="73"/>
      <c r="P225" s="73"/>
      <c r="Q225" s="74"/>
      <c r="R225" s="72">
        <v>0</v>
      </c>
      <c r="S225" s="73"/>
      <c r="T225" s="73"/>
      <c r="U225" s="73"/>
      <c r="V225" s="74"/>
      <c r="W225" s="12"/>
    </row>
    <row r="226" spans="1:23" s="11" customFormat="1" ht="15" customHeight="1" x14ac:dyDescent="0.2">
      <c r="A226" s="69" t="s">
        <v>242</v>
      </c>
      <c r="B226" s="70"/>
      <c r="C226" s="70"/>
      <c r="D226" s="70"/>
      <c r="E226" s="70"/>
      <c r="F226" s="70"/>
      <c r="G226" s="71"/>
      <c r="H226" s="72">
        <f t="shared" ca="1" si="34"/>
        <v>0</v>
      </c>
      <c r="I226" s="73"/>
      <c r="J226" s="73"/>
      <c r="K226" s="73"/>
      <c r="L226" s="74"/>
      <c r="M226" s="72">
        <f t="shared" ca="1" si="35"/>
        <v>0</v>
      </c>
      <c r="N226" s="73"/>
      <c r="O226" s="73"/>
      <c r="P226" s="73"/>
      <c r="Q226" s="74"/>
      <c r="R226" s="72">
        <v>0</v>
      </c>
      <c r="S226" s="73"/>
      <c r="T226" s="73"/>
      <c r="U226" s="73"/>
      <c r="V226" s="74"/>
      <c r="W226" s="12"/>
    </row>
    <row r="227" spans="1:23" s="11" customFormat="1" ht="15" customHeight="1" x14ac:dyDescent="0.2">
      <c r="A227" s="69" t="s">
        <v>243</v>
      </c>
      <c r="B227" s="70"/>
      <c r="C227" s="70"/>
      <c r="D227" s="70"/>
      <c r="E227" s="70"/>
      <c r="F227" s="70"/>
      <c r="G227" s="71"/>
      <c r="H227" s="72">
        <f t="shared" ca="1" si="34"/>
        <v>0</v>
      </c>
      <c r="I227" s="73"/>
      <c r="J227" s="73"/>
      <c r="K227" s="73"/>
      <c r="L227" s="74"/>
      <c r="M227" s="72">
        <f t="shared" ca="1" si="35"/>
        <v>0</v>
      </c>
      <c r="N227" s="73"/>
      <c r="O227" s="73"/>
      <c r="P227" s="73"/>
      <c r="Q227" s="74"/>
      <c r="R227" s="72">
        <v>0</v>
      </c>
      <c r="S227" s="73"/>
      <c r="T227" s="73"/>
      <c r="U227" s="73"/>
      <c r="V227" s="74"/>
      <c r="W227" s="12"/>
    </row>
    <row r="228" spans="1:23" s="11" customFormat="1" ht="15" customHeight="1" x14ac:dyDescent="0.2">
      <c r="A228" s="69" t="s">
        <v>244</v>
      </c>
      <c r="B228" s="70"/>
      <c r="C228" s="70"/>
      <c r="D228" s="70"/>
      <c r="E228" s="70"/>
      <c r="F228" s="70"/>
      <c r="G228" s="71"/>
      <c r="H228" s="72">
        <f t="shared" ca="1" si="34"/>
        <v>0</v>
      </c>
      <c r="I228" s="73"/>
      <c r="J228" s="73"/>
      <c r="K228" s="73"/>
      <c r="L228" s="74"/>
      <c r="M228" s="72">
        <f t="shared" ca="1" si="35"/>
        <v>0</v>
      </c>
      <c r="N228" s="73"/>
      <c r="O228" s="73"/>
      <c r="P228" s="73"/>
      <c r="Q228" s="74"/>
      <c r="R228" s="72">
        <v>0</v>
      </c>
      <c r="S228" s="73"/>
      <c r="T228" s="73"/>
      <c r="U228" s="73"/>
      <c r="V228" s="74"/>
      <c r="W228" s="12"/>
    </row>
    <row r="229" spans="1:23" s="11" customFormat="1" ht="15" customHeight="1" x14ac:dyDescent="0.2">
      <c r="A229" s="69" t="s">
        <v>245</v>
      </c>
      <c r="B229" s="70"/>
      <c r="C229" s="70"/>
      <c r="D229" s="70"/>
      <c r="E229" s="70"/>
      <c r="F229" s="70"/>
      <c r="G229" s="71"/>
      <c r="H229" s="72">
        <f t="shared" ca="1" si="34"/>
        <v>0</v>
      </c>
      <c r="I229" s="73"/>
      <c r="J229" s="73"/>
      <c r="K229" s="73"/>
      <c r="L229" s="74"/>
      <c r="M229" s="72">
        <f t="shared" ca="1" si="35"/>
        <v>0</v>
      </c>
      <c r="N229" s="73"/>
      <c r="O229" s="73"/>
      <c r="P229" s="73"/>
      <c r="Q229" s="74"/>
      <c r="R229" s="72">
        <v>0</v>
      </c>
      <c r="S229" s="73"/>
      <c r="T229" s="73"/>
      <c r="U229" s="73"/>
      <c r="V229" s="74"/>
      <c r="W229" s="12"/>
    </row>
    <row r="230" spans="1:23" s="11" customFormat="1" ht="15" customHeight="1" x14ac:dyDescent="0.2">
      <c r="A230" s="69" t="s">
        <v>246</v>
      </c>
      <c r="B230" s="70"/>
      <c r="C230" s="70"/>
      <c r="D230" s="70"/>
      <c r="E230" s="70"/>
      <c r="F230" s="70"/>
      <c r="G230" s="71"/>
      <c r="H230" s="72">
        <f t="shared" ca="1" si="34"/>
        <v>0</v>
      </c>
      <c r="I230" s="73"/>
      <c r="J230" s="73"/>
      <c r="K230" s="73"/>
      <c r="L230" s="74"/>
      <c r="M230" s="72">
        <f t="shared" ca="1" si="35"/>
        <v>0</v>
      </c>
      <c r="N230" s="73"/>
      <c r="O230" s="73"/>
      <c r="P230" s="73"/>
      <c r="Q230" s="74"/>
      <c r="R230" s="72">
        <v>0</v>
      </c>
      <c r="S230" s="73"/>
      <c r="T230" s="73"/>
      <c r="U230" s="73"/>
      <c r="V230" s="74"/>
      <c r="W230" s="12"/>
    </row>
    <row r="231" spans="1:23" s="11" customFormat="1" ht="15" customHeight="1" x14ac:dyDescent="0.2">
      <c r="A231" s="69" t="s">
        <v>247</v>
      </c>
      <c r="B231" s="70"/>
      <c r="C231" s="70"/>
      <c r="D231" s="70"/>
      <c r="E231" s="70"/>
      <c r="F231" s="70"/>
      <c r="G231" s="71"/>
      <c r="H231" s="72">
        <f t="shared" ca="1" si="34"/>
        <v>0</v>
      </c>
      <c r="I231" s="73"/>
      <c r="J231" s="73"/>
      <c r="K231" s="73"/>
      <c r="L231" s="74"/>
      <c r="M231" s="72">
        <f t="shared" ca="1" si="35"/>
        <v>0</v>
      </c>
      <c r="N231" s="73"/>
      <c r="O231" s="73"/>
      <c r="P231" s="73"/>
      <c r="Q231" s="74"/>
      <c r="R231" s="72">
        <v>0</v>
      </c>
      <c r="S231" s="73"/>
      <c r="T231" s="73"/>
      <c r="U231" s="73"/>
      <c r="V231" s="74"/>
      <c r="W231" s="12"/>
    </row>
    <row r="232" spans="1:23" s="11" customFormat="1" ht="15" customHeight="1" x14ac:dyDescent="0.2">
      <c r="A232" s="75" t="s">
        <v>248</v>
      </c>
      <c r="B232" s="76"/>
      <c r="C232" s="76"/>
      <c r="D232" s="76"/>
      <c r="E232" s="76"/>
      <c r="F232" s="76"/>
      <c r="G232" s="77"/>
      <c r="H232" s="78">
        <f t="shared" ca="1" si="34"/>
        <v>0</v>
      </c>
      <c r="I232" s="79"/>
      <c r="J232" s="79"/>
      <c r="K232" s="79"/>
      <c r="L232" s="80"/>
      <c r="M232" s="78">
        <f t="shared" ca="1" si="35"/>
        <v>0</v>
      </c>
      <c r="N232" s="79"/>
      <c r="O232" s="79"/>
      <c r="P232" s="79"/>
      <c r="Q232" s="80"/>
      <c r="R232" s="78">
        <v>0</v>
      </c>
      <c r="S232" s="79"/>
      <c r="T232" s="79"/>
      <c r="U232" s="79"/>
      <c r="V232" s="80"/>
      <c r="W232" s="12"/>
    </row>
    <row r="233" spans="1:23" s="11" customFormat="1" ht="22.5" customHeight="1" thickBot="1" x14ac:dyDescent="0.25">
      <c r="A233" s="154" t="s">
        <v>81</v>
      </c>
      <c r="B233" s="155"/>
      <c r="C233" s="155"/>
      <c r="D233" s="155"/>
      <c r="E233" s="155"/>
      <c r="F233" s="155"/>
      <c r="G233" s="156"/>
      <c r="H233" s="87">
        <f t="shared" ca="1" si="34"/>
        <v>0</v>
      </c>
      <c r="I233" s="88"/>
      <c r="J233" s="88"/>
      <c r="K233" s="88"/>
      <c r="L233" s="89"/>
      <c r="M233" s="87">
        <f ca="1">SUM(M223:Q232)</f>
        <v>0</v>
      </c>
      <c r="N233" s="88"/>
      <c r="O233" s="88"/>
      <c r="P233" s="88"/>
      <c r="Q233" s="89"/>
      <c r="R233" s="87">
        <f>SUM(R223:V232)</f>
        <v>0</v>
      </c>
      <c r="S233" s="88"/>
      <c r="T233" s="88"/>
      <c r="U233" s="88"/>
      <c r="V233" s="89"/>
      <c r="W233" s="12"/>
    </row>
    <row r="234" spans="1:23" s="11" customFormat="1" ht="15" customHeight="1" thickTop="1" x14ac:dyDescent="0.2">
      <c r="A234" s="81" t="s">
        <v>239</v>
      </c>
      <c r="B234" s="82"/>
      <c r="C234" s="82"/>
      <c r="D234" s="82"/>
      <c r="E234" s="82"/>
      <c r="F234" s="82"/>
      <c r="G234" s="83"/>
      <c r="H234" s="84">
        <f t="shared" ref="H234:H268" ca="1" si="36">SUM(M234:V234)</f>
        <v>0</v>
      </c>
      <c r="I234" s="85"/>
      <c r="J234" s="85"/>
      <c r="K234" s="85"/>
      <c r="L234" s="86"/>
      <c r="M234" s="84">
        <f ca="1">SUMIF($X$157:$Y$167,$M$200&amp;A234,$Y$157:$Y$167)</f>
        <v>0</v>
      </c>
      <c r="N234" s="85"/>
      <c r="O234" s="85"/>
      <c r="P234" s="85"/>
      <c r="Q234" s="86"/>
      <c r="R234" s="84">
        <f ca="1">SUMIF($X$157:$Y$167,$R$200&amp;A234,$Y$157:$Y$167)</f>
        <v>0</v>
      </c>
      <c r="S234" s="85"/>
      <c r="T234" s="85"/>
      <c r="U234" s="85"/>
      <c r="V234" s="86"/>
      <c r="W234" s="12"/>
    </row>
    <row r="235" spans="1:23" s="11" customFormat="1" ht="15" customHeight="1" x14ac:dyDescent="0.2">
      <c r="A235" s="69" t="s">
        <v>240</v>
      </c>
      <c r="B235" s="70"/>
      <c r="C235" s="70"/>
      <c r="D235" s="70"/>
      <c r="E235" s="70"/>
      <c r="F235" s="70"/>
      <c r="G235" s="71"/>
      <c r="H235" s="72">
        <f t="shared" ca="1" si="36"/>
        <v>0</v>
      </c>
      <c r="I235" s="73"/>
      <c r="J235" s="73"/>
      <c r="K235" s="73"/>
      <c r="L235" s="74"/>
      <c r="M235" s="72">
        <f t="shared" ref="M235:M243" ca="1" si="37">SUMIF($X$157:$Y$167,$M$200&amp;A235,$Y$157:$Y$167)</f>
        <v>0</v>
      </c>
      <c r="N235" s="73"/>
      <c r="O235" s="73"/>
      <c r="P235" s="73"/>
      <c r="Q235" s="74"/>
      <c r="R235" s="72">
        <f t="shared" ref="R235:R243" ca="1" si="38">SUMIF($X$157:$Y$167,$R$200&amp;A235,$Y$157:$Y$167)</f>
        <v>0</v>
      </c>
      <c r="S235" s="73"/>
      <c r="T235" s="73"/>
      <c r="U235" s="73"/>
      <c r="V235" s="74"/>
      <c r="W235" s="12"/>
    </row>
    <row r="236" spans="1:23" s="11" customFormat="1" ht="15" customHeight="1" x14ac:dyDescent="0.2">
      <c r="A236" s="69" t="s">
        <v>241</v>
      </c>
      <c r="B236" s="70"/>
      <c r="C236" s="70"/>
      <c r="D236" s="70"/>
      <c r="E236" s="70"/>
      <c r="F236" s="70"/>
      <c r="G236" s="71"/>
      <c r="H236" s="72">
        <f t="shared" ca="1" si="36"/>
        <v>0</v>
      </c>
      <c r="I236" s="73"/>
      <c r="J236" s="73"/>
      <c r="K236" s="73"/>
      <c r="L236" s="74"/>
      <c r="M236" s="72">
        <f t="shared" ca="1" si="37"/>
        <v>0</v>
      </c>
      <c r="N236" s="73"/>
      <c r="O236" s="73"/>
      <c r="P236" s="73"/>
      <c r="Q236" s="74"/>
      <c r="R236" s="72">
        <f t="shared" ca="1" si="38"/>
        <v>0</v>
      </c>
      <c r="S236" s="73"/>
      <c r="T236" s="73"/>
      <c r="U236" s="73"/>
      <c r="V236" s="74"/>
      <c r="W236" s="12"/>
    </row>
    <row r="237" spans="1:23" s="11" customFormat="1" ht="15" customHeight="1" x14ac:dyDescent="0.2">
      <c r="A237" s="69" t="s">
        <v>242</v>
      </c>
      <c r="B237" s="70"/>
      <c r="C237" s="70"/>
      <c r="D237" s="70"/>
      <c r="E237" s="70"/>
      <c r="F237" s="70"/>
      <c r="G237" s="71"/>
      <c r="H237" s="72">
        <f t="shared" ca="1" si="36"/>
        <v>0</v>
      </c>
      <c r="I237" s="73"/>
      <c r="J237" s="73"/>
      <c r="K237" s="73"/>
      <c r="L237" s="74"/>
      <c r="M237" s="72">
        <f t="shared" ca="1" si="37"/>
        <v>0</v>
      </c>
      <c r="N237" s="73"/>
      <c r="O237" s="73"/>
      <c r="P237" s="73"/>
      <c r="Q237" s="74"/>
      <c r="R237" s="72">
        <f t="shared" ca="1" si="38"/>
        <v>0</v>
      </c>
      <c r="S237" s="73"/>
      <c r="T237" s="73"/>
      <c r="U237" s="73"/>
      <c r="V237" s="74"/>
      <c r="W237" s="12"/>
    </row>
    <row r="238" spans="1:23" s="11" customFormat="1" ht="15" customHeight="1" x14ac:dyDescent="0.2">
      <c r="A238" s="69" t="s">
        <v>243</v>
      </c>
      <c r="B238" s="70"/>
      <c r="C238" s="70"/>
      <c r="D238" s="70"/>
      <c r="E238" s="70"/>
      <c r="F238" s="70"/>
      <c r="G238" s="71"/>
      <c r="H238" s="72">
        <f t="shared" ca="1" si="36"/>
        <v>0</v>
      </c>
      <c r="I238" s="73"/>
      <c r="J238" s="73"/>
      <c r="K238" s="73"/>
      <c r="L238" s="74"/>
      <c r="M238" s="72">
        <f t="shared" ca="1" si="37"/>
        <v>0</v>
      </c>
      <c r="N238" s="73"/>
      <c r="O238" s="73"/>
      <c r="P238" s="73"/>
      <c r="Q238" s="74"/>
      <c r="R238" s="72">
        <f t="shared" ca="1" si="38"/>
        <v>0</v>
      </c>
      <c r="S238" s="73"/>
      <c r="T238" s="73"/>
      <c r="U238" s="73"/>
      <c r="V238" s="74"/>
      <c r="W238" s="12"/>
    </row>
    <row r="239" spans="1:23" s="11" customFormat="1" ht="15" customHeight="1" x14ac:dyDescent="0.2">
      <c r="A239" s="69" t="s">
        <v>244</v>
      </c>
      <c r="B239" s="70"/>
      <c r="C239" s="70"/>
      <c r="D239" s="70"/>
      <c r="E239" s="70"/>
      <c r="F239" s="70"/>
      <c r="G239" s="71"/>
      <c r="H239" s="72">
        <f t="shared" ca="1" si="36"/>
        <v>0</v>
      </c>
      <c r="I239" s="73"/>
      <c r="J239" s="73"/>
      <c r="K239" s="73"/>
      <c r="L239" s="74"/>
      <c r="M239" s="72">
        <f t="shared" ca="1" si="37"/>
        <v>0</v>
      </c>
      <c r="N239" s="73"/>
      <c r="O239" s="73"/>
      <c r="P239" s="73"/>
      <c r="Q239" s="74"/>
      <c r="R239" s="72">
        <f t="shared" ca="1" si="38"/>
        <v>0</v>
      </c>
      <c r="S239" s="73"/>
      <c r="T239" s="73"/>
      <c r="U239" s="73"/>
      <c r="V239" s="74"/>
      <c r="W239" s="12"/>
    </row>
    <row r="240" spans="1:23" s="11" customFormat="1" ht="15" customHeight="1" x14ac:dyDescent="0.2">
      <c r="A240" s="69" t="s">
        <v>245</v>
      </c>
      <c r="B240" s="70"/>
      <c r="C240" s="70"/>
      <c r="D240" s="70"/>
      <c r="E240" s="70"/>
      <c r="F240" s="70"/>
      <c r="G240" s="71"/>
      <c r="H240" s="72">
        <f t="shared" ca="1" si="36"/>
        <v>0</v>
      </c>
      <c r="I240" s="73"/>
      <c r="J240" s="73"/>
      <c r="K240" s="73"/>
      <c r="L240" s="74"/>
      <c r="M240" s="72">
        <f t="shared" ca="1" si="37"/>
        <v>0</v>
      </c>
      <c r="N240" s="73"/>
      <c r="O240" s="73"/>
      <c r="P240" s="73"/>
      <c r="Q240" s="74"/>
      <c r="R240" s="72">
        <f t="shared" ca="1" si="38"/>
        <v>0</v>
      </c>
      <c r="S240" s="73"/>
      <c r="T240" s="73"/>
      <c r="U240" s="73"/>
      <c r="V240" s="74"/>
      <c r="W240" s="12"/>
    </row>
    <row r="241" spans="1:23" s="11" customFormat="1" ht="15" customHeight="1" x14ac:dyDescent="0.2">
      <c r="A241" s="69" t="s">
        <v>246</v>
      </c>
      <c r="B241" s="70"/>
      <c r="C241" s="70"/>
      <c r="D241" s="70"/>
      <c r="E241" s="70"/>
      <c r="F241" s="70"/>
      <c r="G241" s="71"/>
      <c r="H241" s="72">
        <f t="shared" ca="1" si="36"/>
        <v>0</v>
      </c>
      <c r="I241" s="73"/>
      <c r="J241" s="73"/>
      <c r="K241" s="73"/>
      <c r="L241" s="74"/>
      <c r="M241" s="72">
        <f t="shared" ca="1" si="37"/>
        <v>0</v>
      </c>
      <c r="N241" s="73"/>
      <c r="O241" s="73"/>
      <c r="P241" s="73"/>
      <c r="Q241" s="74"/>
      <c r="R241" s="72">
        <f t="shared" ca="1" si="38"/>
        <v>0</v>
      </c>
      <c r="S241" s="73"/>
      <c r="T241" s="73"/>
      <c r="U241" s="73"/>
      <c r="V241" s="74"/>
      <c r="W241" s="12"/>
    </row>
    <row r="242" spans="1:23" s="11" customFormat="1" ht="15" customHeight="1" x14ac:dyDescent="0.2">
      <c r="A242" s="69" t="s">
        <v>247</v>
      </c>
      <c r="B242" s="70"/>
      <c r="C242" s="70"/>
      <c r="D242" s="70"/>
      <c r="E242" s="70"/>
      <c r="F242" s="70"/>
      <c r="G242" s="71"/>
      <c r="H242" s="72">
        <f t="shared" ca="1" si="36"/>
        <v>0</v>
      </c>
      <c r="I242" s="73"/>
      <c r="J242" s="73"/>
      <c r="K242" s="73"/>
      <c r="L242" s="74"/>
      <c r="M242" s="72">
        <f t="shared" ca="1" si="37"/>
        <v>0</v>
      </c>
      <c r="N242" s="73"/>
      <c r="O242" s="73"/>
      <c r="P242" s="73"/>
      <c r="Q242" s="74"/>
      <c r="R242" s="72">
        <f t="shared" ca="1" si="38"/>
        <v>0</v>
      </c>
      <c r="S242" s="73"/>
      <c r="T242" s="73"/>
      <c r="U242" s="73"/>
      <c r="V242" s="74"/>
      <c r="W242" s="12"/>
    </row>
    <row r="243" spans="1:23" s="11" customFormat="1" ht="15" customHeight="1" x14ac:dyDescent="0.2">
      <c r="A243" s="75" t="s">
        <v>248</v>
      </c>
      <c r="B243" s="76"/>
      <c r="C243" s="76"/>
      <c r="D243" s="76"/>
      <c r="E243" s="76"/>
      <c r="F243" s="76"/>
      <c r="G243" s="77"/>
      <c r="H243" s="78">
        <f t="shared" ca="1" si="36"/>
        <v>0</v>
      </c>
      <c r="I243" s="79"/>
      <c r="J243" s="79"/>
      <c r="K243" s="79"/>
      <c r="L243" s="80"/>
      <c r="M243" s="78">
        <f t="shared" ca="1" si="37"/>
        <v>0</v>
      </c>
      <c r="N243" s="79"/>
      <c r="O243" s="79"/>
      <c r="P243" s="79"/>
      <c r="Q243" s="80"/>
      <c r="R243" s="78">
        <f t="shared" ca="1" si="38"/>
        <v>0</v>
      </c>
      <c r="S243" s="79"/>
      <c r="T243" s="79"/>
      <c r="U243" s="79"/>
      <c r="V243" s="80"/>
      <c r="W243" s="12"/>
    </row>
    <row r="244" spans="1:23" s="11" customFormat="1" ht="22.5" customHeight="1" thickBot="1" x14ac:dyDescent="0.25">
      <c r="A244" s="154" t="s">
        <v>82</v>
      </c>
      <c r="B244" s="155"/>
      <c r="C244" s="155"/>
      <c r="D244" s="155"/>
      <c r="E244" s="155"/>
      <c r="F244" s="155"/>
      <c r="G244" s="156"/>
      <c r="H244" s="87">
        <f t="shared" ca="1" si="36"/>
        <v>0</v>
      </c>
      <c r="I244" s="88"/>
      <c r="J244" s="88"/>
      <c r="K244" s="88"/>
      <c r="L244" s="89"/>
      <c r="M244" s="87">
        <f ca="1">SUM(M234:Q243)</f>
        <v>0</v>
      </c>
      <c r="N244" s="88"/>
      <c r="O244" s="88"/>
      <c r="P244" s="88"/>
      <c r="Q244" s="89"/>
      <c r="R244" s="87">
        <f ca="1">SUM(R234:V243)</f>
        <v>0</v>
      </c>
      <c r="S244" s="88"/>
      <c r="T244" s="88"/>
      <c r="U244" s="88"/>
      <c r="V244" s="89"/>
      <c r="W244" s="12"/>
    </row>
    <row r="245" spans="1:23" s="11" customFormat="1" ht="15" customHeight="1" thickTop="1" x14ac:dyDescent="0.2">
      <c r="A245" s="81" t="s">
        <v>239</v>
      </c>
      <c r="B245" s="82"/>
      <c r="C245" s="82"/>
      <c r="D245" s="82"/>
      <c r="E245" s="82"/>
      <c r="F245" s="82"/>
      <c r="G245" s="83"/>
      <c r="H245" s="84">
        <f t="shared" ca="1" si="36"/>
        <v>0</v>
      </c>
      <c r="I245" s="85"/>
      <c r="J245" s="85"/>
      <c r="K245" s="85"/>
      <c r="L245" s="86"/>
      <c r="M245" s="84">
        <f ca="1">SUMIF($X$168:$Y$178,$M$200&amp;A245,$Y$168:$Y$178)</f>
        <v>0</v>
      </c>
      <c r="N245" s="85"/>
      <c r="O245" s="85"/>
      <c r="P245" s="85"/>
      <c r="Q245" s="86"/>
      <c r="R245" s="84">
        <f ca="1">SUMIF($X$168:$Y$178,$R$200&amp;A245,$Y$168:$Y$178)</f>
        <v>0</v>
      </c>
      <c r="S245" s="85"/>
      <c r="T245" s="85"/>
      <c r="U245" s="85"/>
      <c r="V245" s="86"/>
      <c r="W245" s="12"/>
    </row>
    <row r="246" spans="1:23" s="11" customFormat="1" ht="15" customHeight="1" x14ac:dyDescent="0.2">
      <c r="A246" s="69" t="s">
        <v>240</v>
      </c>
      <c r="B246" s="70"/>
      <c r="C246" s="70"/>
      <c r="D246" s="70"/>
      <c r="E246" s="70"/>
      <c r="F246" s="70"/>
      <c r="G246" s="71"/>
      <c r="H246" s="72">
        <f t="shared" ca="1" si="36"/>
        <v>0</v>
      </c>
      <c r="I246" s="73"/>
      <c r="J246" s="73"/>
      <c r="K246" s="73"/>
      <c r="L246" s="74"/>
      <c r="M246" s="72">
        <f t="shared" ref="M246:M254" ca="1" si="39">SUMIF($X$168:$Y$178,$M$200&amp;A246,$Y$168:$Y$178)</f>
        <v>0</v>
      </c>
      <c r="N246" s="73"/>
      <c r="O246" s="73"/>
      <c r="P246" s="73"/>
      <c r="Q246" s="74"/>
      <c r="R246" s="72">
        <f t="shared" ref="R246:R254" ca="1" si="40">SUMIF($X$168:$Y$178,$R$200&amp;A246,$Y$168:$Y$178)</f>
        <v>0</v>
      </c>
      <c r="S246" s="73"/>
      <c r="T246" s="73"/>
      <c r="U246" s="73"/>
      <c r="V246" s="74"/>
      <c r="W246" s="12"/>
    </row>
    <row r="247" spans="1:23" s="11" customFormat="1" ht="15" customHeight="1" x14ac:dyDescent="0.2">
      <c r="A247" s="69" t="s">
        <v>241</v>
      </c>
      <c r="B247" s="70"/>
      <c r="C247" s="70"/>
      <c r="D247" s="70"/>
      <c r="E247" s="70"/>
      <c r="F247" s="70"/>
      <c r="G247" s="71"/>
      <c r="H247" s="72">
        <f t="shared" ca="1" si="36"/>
        <v>0</v>
      </c>
      <c r="I247" s="73"/>
      <c r="J247" s="73"/>
      <c r="K247" s="73"/>
      <c r="L247" s="74"/>
      <c r="M247" s="72">
        <f t="shared" ca="1" si="39"/>
        <v>0</v>
      </c>
      <c r="N247" s="73"/>
      <c r="O247" s="73"/>
      <c r="P247" s="73"/>
      <c r="Q247" s="74"/>
      <c r="R247" s="72">
        <f t="shared" ca="1" si="40"/>
        <v>0</v>
      </c>
      <c r="S247" s="73"/>
      <c r="T247" s="73"/>
      <c r="U247" s="73"/>
      <c r="V247" s="74"/>
      <c r="W247" s="12"/>
    </row>
    <row r="248" spans="1:23" s="11" customFormat="1" ht="15" customHeight="1" x14ac:dyDescent="0.2">
      <c r="A248" s="69" t="s">
        <v>242</v>
      </c>
      <c r="B248" s="70"/>
      <c r="C248" s="70"/>
      <c r="D248" s="70"/>
      <c r="E248" s="70"/>
      <c r="F248" s="70"/>
      <c r="G248" s="71"/>
      <c r="H248" s="72">
        <f t="shared" ca="1" si="36"/>
        <v>0</v>
      </c>
      <c r="I248" s="73"/>
      <c r="J248" s="73"/>
      <c r="K248" s="73"/>
      <c r="L248" s="74"/>
      <c r="M248" s="72">
        <f t="shared" ca="1" si="39"/>
        <v>0</v>
      </c>
      <c r="N248" s="73"/>
      <c r="O248" s="73"/>
      <c r="P248" s="73"/>
      <c r="Q248" s="74"/>
      <c r="R248" s="72">
        <f t="shared" ca="1" si="40"/>
        <v>0</v>
      </c>
      <c r="S248" s="73"/>
      <c r="T248" s="73"/>
      <c r="U248" s="73"/>
      <c r="V248" s="74"/>
      <c r="W248" s="12"/>
    </row>
    <row r="249" spans="1:23" s="11" customFormat="1" ht="15" customHeight="1" x14ac:dyDescent="0.2">
      <c r="A249" s="69" t="s">
        <v>243</v>
      </c>
      <c r="B249" s="70"/>
      <c r="C249" s="70"/>
      <c r="D249" s="70"/>
      <c r="E249" s="70"/>
      <c r="F249" s="70"/>
      <c r="G249" s="71"/>
      <c r="H249" s="72">
        <f t="shared" ca="1" si="36"/>
        <v>0</v>
      </c>
      <c r="I249" s="73"/>
      <c r="J249" s="73"/>
      <c r="K249" s="73"/>
      <c r="L249" s="74"/>
      <c r="M249" s="72">
        <f t="shared" ca="1" si="39"/>
        <v>0</v>
      </c>
      <c r="N249" s="73"/>
      <c r="O249" s="73"/>
      <c r="P249" s="73"/>
      <c r="Q249" s="74"/>
      <c r="R249" s="72">
        <f t="shared" ca="1" si="40"/>
        <v>0</v>
      </c>
      <c r="S249" s="73"/>
      <c r="T249" s="73"/>
      <c r="U249" s="73"/>
      <c r="V249" s="74"/>
      <c r="W249" s="12"/>
    </row>
    <row r="250" spans="1:23" s="11" customFormat="1" ht="15" customHeight="1" x14ac:dyDescent="0.2">
      <c r="A250" s="69" t="s">
        <v>244</v>
      </c>
      <c r="B250" s="70"/>
      <c r="C250" s="70"/>
      <c r="D250" s="70"/>
      <c r="E250" s="70"/>
      <c r="F250" s="70"/>
      <c r="G250" s="71"/>
      <c r="H250" s="72">
        <f t="shared" ca="1" si="36"/>
        <v>0</v>
      </c>
      <c r="I250" s="73"/>
      <c r="J250" s="73"/>
      <c r="K250" s="73"/>
      <c r="L250" s="74"/>
      <c r="M250" s="72">
        <f t="shared" ca="1" si="39"/>
        <v>0</v>
      </c>
      <c r="N250" s="73"/>
      <c r="O250" s="73"/>
      <c r="P250" s="73"/>
      <c r="Q250" s="74"/>
      <c r="R250" s="72">
        <f t="shared" ca="1" si="40"/>
        <v>0</v>
      </c>
      <c r="S250" s="73"/>
      <c r="T250" s="73"/>
      <c r="U250" s="73"/>
      <c r="V250" s="74"/>
      <c r="W250" s="12"/>
    </row>
    <row r="251" spans="1:23" s="11" customFormat="1" ht="15" customHeight="1" x14ac:dyDescent="0.2">
      <c r="A251" s="69" t="s">
        <v>245</v>
      </c>
      <c r="B251" s="70"/>
      <c r="C251" s="70"/>
      <c r="D251" s="70"/>
      <c r="E251" s="70"/>
      <c r="F251" s="70"/>
      <c r="G251" s="71"/>
      <c r="H251" s="72">
        <f t="shared" ca="1" si="36"/>
        <v>0</v>
      </c>
      <c r="I251" s="73"/>
      <c r="J251" s="73"/>
      <c r="K251" s="73"/>
      <c r="L251" s="74"/>
      <c r="M251" s="72">
        <f t="shared" ca="1" si="39"/>
        <v>0</v>
      </c>
      <c r="N251" s="73"/>
      <c r="O251" s="73"/>
      <c r="P251" s="73"/>
      <c r="Q251" s="74"/>
      <c r="R251" s="72">
        <f t="shared" ca="1" si="40"/>
        <v>0</v>
      </c>
      <c r="S251" s="73"/>
      <c r="T251" s="73"/>
      <c r="U251" s="73"/>
      <c r="V251" s="74"/>
      <c r="W251" s="12"/>
    </row>
    <row r="252" spans="1:23" s="11" customFormat="1" ht="15" customHeight="1" x14ac:dyDescent="0.2">
      <c r="A252" s="69" t="s">
        <v>246</v>
      </c>
      <c r="B252" s="70"/>
      <c r="C252" s="70"/>
      <c r="D252" s="70"/>
      <c r="E252" s="70"/>
      <c r="F252" s="70"/>
      <c r="G252" s="71"/>
      <c r="H252" s="72">
        <f t="shared" ca="1" si="36"/>
        <v>0</v>
      </c>
      <c r="I252" s="73"/>
      <c r="J252" s="73"/>
      <c r="K252" s="73"/>
      <c r="L252" s="74"/>
      <c r="M252" s="72">
        <f t="shared" ca="1" si="39"/>
        <v>0</v>
      </c>
      <c r="N252" s="73"/>
      <c r="O252" s="73"/>
      <c r="P252" s="73"/>
      <c r="Q252" s="74"/>
      <c r="R252" s="72">
        <f t="shared" ca="1" si="40"/>
        <v>0</v>
      </c>
      <c r="S252" s="73"/>
      <c r="T252" s="73"/>
      <c r="U252" s="73"/>
      <c r="V252" s="74"/>
      <c r="W252" s="12"/>
    </row>
    <row r="253" spans="1:23" s="11" customFormat="1" ht="15" customHeight="1" x14ac:dyDescent="0.2">
      <c r="A253" s="69" t="s">
        <v>247</v>
      </c>
      <c r="B253" s="70"/>
      <c r="C253" s="70"/>
      <c r="D253" s="70"/>
      <c r="E253" s="70"/>
      <c r="F253" s="70"/>
      <c r="G253" s="71"/>
      <c r="H253" s="72">
        <f t="shared" ca="1" si="36"/>
        <v>0</v>
      </c>
      <c r="I253" s="73"/>
      <c r="J253" s="73"/>
      <c r="K253" s="73"/>
      <c r="L253" s="74"/>
      <c r="M253" s="72">
        <f t="shared" ca="1" si="39"/>
        <v>0</v>
      </c>
      <c r="N253" s="73"/>
      <c r="O253" s="73"/>
      <c r="P253" s="73"/>
      <c r="Q253" s="74"/>
      <c r="R253" s="72">
        <f t="shared" ca="1" si="40"/>
        <v>0</v>
      </c>
      <c r="S253" s="73"/>
      <c r="T253" s="73"/>
      <c r="U253" s="73"/>
      <c r="V253" s="74"/>
      <c r="W253" s="12"/>
    </row>
    <row r="254" spans="1:23" s="11" customFormat="1" ht="15" customHeight="1" x14ac:dyDescent="0.2">
      <c r="A254" s="75" t="s">
        <v>248</v>
      </c>
      <c r="B254" s="76"/>
      <c r="C254" s="76"/>
      <c r="D254" s="76"/>
      <c r="E254" s="76"/>
      <c r="F254" s="76"/>
      <c r="G254" s="77"/>
      <c r="H254" s="78">
        <f t="shared" ca="1" si="36"/>
        <v>0</v>
      </c>
      <c r="I254" s="79"/>
      <c r="J254" s="79"/>
      <c r="K254" s="79"/>
      <c r="L254" s="80"/>
      <c r="M254" s="78">
        <f t="shared" ca="1" si="39"/>
        <v>0</v>
      </c>
      <c r="N254" s="79"/>
      <c r="O254" s="79"/>
      <c r="P254" s="79"/>
      <c r="Q254" s="80"/>
      <c r="R254" s="78">
        <f t="shared" ca="1" si="40"/>
        <v>0</v>
      </c>
      <c r="S254" s="79"/>
      <c r="T254" s="79"/>
      <c r="U254" s="79"/>
      <c r="V254" s="80"/>
      <c r="W254" s="12"/>
    </row>
    <row r="255" spans="1:23" s="11" customFormat="1" ht="22.5" customHeight="1" thickBot="1" x14ac:dyDescent="0.25">
      <c r="A255" s="154" t="s">
        <v>83</v>
      </c>
      <c r="B255" s="155"/>
      <c r="C255" s="155"/>
      <c r="D255" s="155"/>
      <c r="E255" s="155"/>
      <c r="F255" s="155"/>
      <c r="G255" s="156"/>
      <c r="H255" s="87">
        <f t="shared" ca="1" si="36"/>
        <v>0</v>
      </c>
      <c r="I255" s="88"/>
      <c r="J255" s="88"/>
      <c r="K255" s="88"/>
      <c r="L255" s="89"/>
      <c r="M255" s="87">
        <f ca="1">SUM(M245:Q254)</f>
        <v>0</v>
      </c>
      <c r="N255" s="88"/>
      <c r="O255" s="88"/>
      <c r="P255" s="88"/>
      <c r="Q255" s="89"/>
      <c r="R255" s="87">
        <f ca="1">SUM(R245:V254)</f>
        <v>0</v>
      </c>
      <c r="S255" s="88"/>
      <c r="T255" s="88"/>
      <c r="U255" s="88"/>
      <c r="V255" s="89"/>
      <c r="W255" s="12"/>
    </row>
    <row r="256" spans="1:23" s="11" customFormat="1" ht="15" customHeight="1" thickTop="1" x14ac:dyDescent="0.2">
      <c r="A256" s="81" t="s">
        <v>239</v>
      </c>
      <c r="B256" s="82"/>
      <c r="C256" s="82"/>
      <c r="D256" s="82"/>
      <c r="E256" s="82"/>
      <c r="F256" s="82"/>
      <c r="G256" s="83"/>
      <c r="H256" s="84">
        <f t="shared" ca="1" si="36"/>
        <v>0</v>
      </c>
      <c r="I256" s="85"/>
      <c r="J256" s="85"/>
      <c r="K256" s="85"/>
      <c r="L256" s="86"/>
      <c r="M256" s="84">
        <f ca="1">SUMIF($X$179:$Y$189,$M$200&amp;A256,$Y$179:$Y$189)</f>
        <v>0</v>
      </c>
      <c r="N256" s="85"/>
      <c r="O256" s="85"/>
      <c r="P256" s="85"/>
      <c r="Q256" s="86"/>
      <c r="R256" s="84">
        <f ca="1">SUMIF($X$179:$Y$189,$R$200&amp;A256,$Y$179:$Y$189)</f>
        <v>0</v>
      </c>
      <c r="S256" s="85"/>
      <c r="T256" s="85"/>
      <c r="U256" s="85"/>
      <c r="V256" s="86"/>
      <c r="W256" s="12"/>
    </row>
    <row r="257" spans="1:23" s="11" customFormat="1" ht="15" customHeight="1" x14ac:dyDescent="0.2">
      <c r="A257" s="69" t="s">
        <v>240</v>
      </c>
      <c r="B257" s="70"/>
      <c r="C257" s="70"/>
      <c r="D257" s="70"/>
      <c r="E257" s="70"/>
      <c r="F257" s="70"/>
      <c r="G257" s="71"/>
      <c r="H257" s="72">
        <f t="shared" ca="1" si="36"/>
        <v>0</v>
      </c>
      <c r="I257" s="73"/>
      <c r="J257" s="73"/>
      <c r="K257" s="73"/>
      <c r="L257" s="74"/>
      <c r="M257" s="72">
        <f t="shared" ref="M257:M265" ca="1" si="41">SUMIF($X$179:$Y$189,$M$200&amp;A257,$Y$179:$Y$189)</f>
        <v>0</v>
      </c>
      <c r="N257" s="73"/>
      <c r="O257" s="73"/>
      <c r="P257" s="73"/>
      <c r="Q257" s="74"/>
      <c r="R257" s="72">
        <f t="shared" ref="R257:R265" ca="1" si="42">SUMIF($X$179:$Y$189,$R$200&amp;A257,$Y$179:$Y$189)</f>
        <v>0</v>
      </c>
      <c r="S257" s="73"/>
      <c r="T257" s="73"/>
      <c r="U257" s="73"/>
      <c r="V257" s="74"/>
      <c r="W257" s="12"/>
    </row>
    <row r="258" spans="1:23" s="11" customFormat="1" ht="15" customHeight="1" x14ac:dyDescent="0.2">
      <c r="A258" s="69" t="s">
        <v>241</v>
      </c>
      <c r="B258" s="70"/>
      <c r="C258" s="70"/>
      <c r="D258" s="70"/>
      <c r="E258" s="70"/>
      <c r="F258" s="70"/>
      <c r="G258" s="71"/>
      <c r="H258" s="72">
        <f t="shared" ca="1" si="36"/>
        <v>0</v>
      </c>
      <c r="I258" s="73"/>
      <c r="J258" s="73"/>
      <c r="K258" s="73"/>
      <c r="L258" s="74"/>
      <c r="M258" s="72">
        <f t="shared" ca="1" si="41"/>
        <v>0</v>
      </c>
      <c r="N258" s="73"/>
      <c r="O258" s="73"/>
      <c r="P258" s="73"/>
      <c r="Q258" s="74"/>
      <c r="R258" s="72">
        <f t="shared" ca="1" si="42"/>
        <v>0</v>
      </c>
      <c r="S258" s="73"/>
      <c r="T258" s="73"/>
      <c r="U258" s="73"/>
      <c r="V258" s="74"/>
      <c r="W258" s="12"/>
    </row>
    <row r="259" spans="1:23" s="11" customFormat="1" ht="15" customHeight="1" x14ac:dyDescent="0.2">
      <c r="A259" s="69" t="s">
        <v>242</v>
      </c>
      <c r="B259" s="70"/>
      <c r="C259" s="70"/>
      <c r="D259" s="70"/>
      <c r="E259" s="70"/>
      <c r="F259" s="70"/>
      <c r="G259" s="71"/>
      <c r="H259" s="72">
        <f t="shared" ca="1" si="36"/>
        <v>0</v>
      </c>
      <c r="I259" s="73"/>
      <c r="J259" s="73"/>
      <c r="K259" s="73"/>
      <c r="L259" s="74"/>
      <c r="M259" s="72">
        <f t="shared" ca="1" si="41"/>
        <v>0</v>
      </c>
      <c r="N259" s="73"/>
      <c r="O259" s="73"/>
      <c r="P259" s="73"/>
      <c r="Q259" s="74"/>
      <c r="R259" s="72">
        <f t="shared" ca="1" si="42"/>
        <v>0</v>
      </c>
      <c r="S259" s="73"/>
      <c r="T259" s="73"/>
      <c r="U259" s="73"/>
      <c r="V259" s="74"/>
      <c r="W259" s="12"/>
    </row>
    <row r="260" spans="1:23" s="11" customFormat="1" ht="15" customHeight="1" x14ac:dyDescent="0.2">
      <c r="A260" s="69" t="s">
        <v>243</v>
      </c>
      <c r="B260" s="70"/>
      <c r="C260" s="70"/>
      <c r="D260" s="70"/>
      <c r="E260" s="70"/>
      <c r="F260" s="70"/>
      <c r="G260" s="71"/>
      <c r="H260" s="72">
        <f t="shared" ca="1" si="36"/>
        <v>0</v>
      </c>
      <c r="I260" s="73"/>
      <c r="J260" s="73"/>
      <c r="K260" s="73"/>
      <c r="L260" s="74"/>
      <c r="M260" s="72">
        <f t="shared" ca="1" si="41"/>
        <v>0</v>
      </c>
      <c r="N260" s="73"/>
      <c r="O260" s="73"/>
      <c r="P260" s="73"/>
      <c r="Q260" s="74"/>
      <c r="R260" s="72">
        <f t="shared" ca="1" si="42"/>
        <v>0</v>
      </c>
      <c r="S260" s="73"/>
      <c r="T260" s="73"/>
      <c r="U260" s="73"/>
      <c r="V260" s="74"/>
      <c r="W260" s="12"/>
    </row>
    <row r="261" spans="1:23" s="11" customFormat="1" ht="15" customHeight="1" x14ac:dyDescent="0.2">
      <c r="A261" s="69" t="s">
        <v>244</v>
      </c>
      <c r="B261" s="70"/>
      <c r="C261" s="70"/>
      <c r="D261" s="70"/>
      <c r="E261" s="70"/>
      <c r="F261" s="70"/>
      <c r="G261" s="71"/>
      <c r="H261" s="72">
        <f t="shared" ca="1" si="36"/>
        <v>0</v>
      </c>
      <c r="I261" s="73"/>
      <c r="J261" s="73"/>
      <c r="K261" s="73"/>
      <c r="L261" s="74"/>
      <c r="M261" s="72">
        <f t="shared" ca="1" si="41"/>
        <v>0</v>
      </c>
      <c r="N261" s="73"/>
      <c r="O261" s="73"/>
      <c r="P261" s="73"/>
      <c r="Q261" s="74"/>
      <c r="R261" s="72">
        <f t="shared" ca="1" si="42"/>
        <v>0</v>
      </c>
      <c r="S261" s="73"/>
      <c r="T261" s="73"/>
      <c r="U261" s="73"/>
      <c r="V261" s="74"/>
      <c r="W261" s="12"/>
    </row>
    <row r="262" spans="1:23" s="11" customFormat="1" ht="15" customHeight="1" x14ac:dyDescent="0.2">
      <c r="A262" s="69" t="s">
        <v>245</v>
      </c>
      <c r="B262" s="70"/>
      <c r="C262" s="70"/>
      <c r="D262" s="70"/>
      <c r="E262" s="70"/>
      <c r="F262" s="70"/>
      <c r="G262" s="71"/>
      <c r="H262" s="72">
        <f t="shared" ca="1" si="36"/>
        <v>0</v>
      </c>
      <c r="I262" s="73"/>
      <c r="J262" s="73"/>
      <c r="K262" s="73"/>
      <c r="L262" s="74"/>
      <c r="M262" s="72">
        <f t="shared" ca="1" si="41"/>
        <v>0</v>
      </c>
      <c r="N262" s="73"/>
      <c r="O262" s="73"/>
      <c r="P262" s="73"/>
      <c r="Q262" s="74"/>
      <c r="R262" s="72">
        <f t="shared" ca="1" si="42"/>
        <v>0</v>
      </c>
      <c r="S262" s="73"/>
      <c r="T262" s="73"/>
      <c r="U262" s="73"/>
      <c r="V262" s="74"/>
      <c r="W262" s="12"/>
    </row>
    <row r="263" spans="1:23" s="11" customFormat="1" ht="15" customHeight="1" x14ac:dyDescent="0.2">
      <c r="A263" s="69" t="s">
        <v>246</v>
      </c>
      <c r="B263" s="70"/>
      <c r="C263" s="70"/>
      <c r="D263" s="70"/>
      <c r="E263" s="70"/>
      <c r="F263" s="70"/>
      <c r="G263" s="71"/>
      <c r="H263" s="72">
        <f t="shared" ca="1" si="36"/>
        <v>0</v>
      </c>
      <c r="I263" s="73"/>
      <c r="J263" s="73"/>
      <c r="K263" s="73"/>
      <c r="L263" s="74"/>
      <c r="M263" s="72">
        <f t="shared" ca="1" si="41"/>
        <v>0</v>
      </c>
      <c r="N263" s="73"/>
      <c r="O263" s="73"/>
      <c r="P263" s="73"/>
      <c r="Q263" s="74"/>
      <c r="R263" s="72">
        <f t="shared" ca="1" si="42"/>
        <v>0</v>
      </c>
      <c r="S263" s="73"/>
      <c r="T263" s="73"/>
      <c r="U263" s="73"/>
      <c r="V263" s="74"/>
      <c r="W263" s="12"/>
    </row>
    <row r="264" spans="1:23" s="11" customFormat="1" ht="15" customHeight="1" x14ac:dyDescent="0.2">
      <c r="A264" s="69" t="s">
        <v>247</v>
      </c>
      <c r="B264" s="70"/>
      <c r="C264" s="70"/>
      <c r="D264" s="70"/>
      <c r="E264" s="70"/>
      <c r="F264" s="70"/>
      <c r="G264" s="71"/>
      <c r="H264" s="72">
        <f t="shared" ca="1" si="36"/>
        <v>0</v>
      </c>
      <c r="I264" s="73"/>
      <c r="J264" s="73"/>
      <c r="K264" s="73"/>
      <c r="L264" s="74"/>
      <c r="M264" s="72">
        <f t="shared" ca="1" si="41"/>
        <v>0</v>
      </c>
      <c r="N264" s="73"/>
      <c r="O264" s="73"/>
      <c r="P264" s="73"/>
      <c r="Q264" s="74"/>
      <c r="R264" s="72">
        <f t="shared" ca="1" si="42"/>
        <v>0</v>
      </c>
      <c r="S264" s="73"/>
      <c r="T264" s="73"/>
      <c r="U264" s="73"/>
      <c r="V264" s="74"/>
      <c r="W264" s="12"/>
    </row>
    <row r="265" spans="1:23" s="11" customFormat="1" ht="15" customHeight="1" x14ac:dyDescent="0.2">
      <c r="A265" s="75" t="s">
        <v>248</v>
      </c>
      <c r="B265" s="76"/>
      <c r="C265" s="76"/>
      <c r="D265" s="76"/>
      <c r="E265" s="76"/>
      <c r="F265" s="76"/>
      <c r="G265" s="77"/>
      <c r="H265" s="78">
        <f t="shared" ca="1" si="36"/>
        <v>0</v>
      </c>
      <c r="I265" s="79"/>
      <c r="J265" s="79"/>
      <c r="K265" s="79"/>
      <c r="L265" s="80"/>
      <c r="M265" s="78">
        <f t="shared" ca="1" si="41"/>
        <v>0</v>
      </c>
      <c r="N265" s="79"/>
      <c r="O265" s="79"/>
      <c r="P265" s="79"/>
      <c r="Q265" s="80"/>
      <c r="R265" s="78">
        <f t="shared" ca="1" si="42"/>
        <v>0</v>
      </c>
      <c r="S265" s="79"/>
      <c r="T265" s="79"/>
      <c r="U265" s="79"/>
      <c r="V265" s="80"/>
      <c r="W265" s="12"/>
    </row>
    <row r="266" spans="1:23" s="11" customFormat="1" ht="22.5" customHeight="1" thickBot="1" x14ac:dyDescent="0.25">
      <c r="A266" s="154" t="s">
        <v>196</v>
      </c>
      <c r="B266" s="155"/>
      <c r="C266" s="155"/>
      <c r="D266" s="155"/>
      <c r="E266" s="155"/>
      <c r="F266" s="155"/>
      <c r="G266" s="156"/>
      <c r="H266" s="87">
        <f t="shared" ca="1" si="36"/>
        <v>0</v>
      </c>
      <c r="I266" s="88"/>
      <c r="J266" s="88"/>
      <c r="K266" s="88"/>
      <c r="L266" s="89"/>
      <c r="M266" s="87">
        <f ca="1">SUM(M256:Q265)</f>
        <v>0</v>
      </c>
      <c r="N266" s="88"/>
      <c r="O266" s="88"/>
      <c r="P266" s="88"/>
      <c r="Q266" s="89"/>
      <c r="R266" s="87">
        <f ca="1">SUM(R256:V265)</f>
        <v>0</v>
      </c>
      <c r="S266" s="88"/>
      <c r="T266" s="88"/>
      <c r="U266" s="88"/>
      <c r="V266" s="89"/>
      <c r="W266" s="12"/>
    </row>
    <row r="267" spans="1:23" s="11" customFormat="1" ht="7.5" customHeight="1" thickTop="1" x14ac:dyDescent="0.2">
      <c r="A267" s="32"/>
      <c r="B267" s="32"/>
      <c r="C267" s="32"/>
      <c r="D267" s="32"/>
      <c r="E267" s="32"/>
      <c r="F267" s="32"/>
      <c r="G267" s="32"/>
      <c r="H267" s="32"/>
      <c r="I267" s="32"/>
      <c r="J267" s="32"/>
      <c r="K267" s="32"/>
      <c r="L267" s="32"/>
      <c r="M267" s="32"/>
      <c r="N267" s="32"/>
      <c r="O267" s="32"/>
      <c r="P267" s="32"/>
      <c r="Q267" s="32"/>
      <c r="R267" s="32"/>
      <c r="S267" s="32"/>
      <c r="T267" s="32"/>
      <c r="U267" s="32"/>
      <c r="V267" s="32"/>
      <c r="W267" s="12"/>
    </row>
    <row r="268" spans="1:23" s="11" customFormat="1" ht="22.5" customHeight="1" x14ac:dyDescent="0.2">
      <c r="A268" s="100" t="s">
        <v>97</v>
      </c>
      <c r="B268" s="101"/>
      <c r="C268" s="101"/>
      <c r="D268" s="101"/>
      <c r="E268" s="101"/>
      <c r="F268" s="101"/>
      <c r="G268" s="102"/>
      <c r="H268" s="150">
        <f t="shared" ca="1" si="36"/>
        <v>0</v>
      </c>
      <c r="I268" s="150"/>
      <c r="J268" s="150"/>
      <c r="K268" s="150"/>
      <c r="L268" s="150"/>
      <c r="M268" s="150">
        <f ca="1">SUM(M211,M222,M233,M244,M255,M266)</f>
        <v>0</v>
      </c>
      <c r="N268" s="150"/>
      <c r="O268" s="150"/>
      <c r="P268" s="150"/>
      <c r="Q268" s="150"/>
      <c r="R268" s="150">
        <f ca="1">SUM(R211,R222,R233,R244,R255,R266)</f>
        <v>0</v>
      </c>
      <c r="S268" s="150"/>
      <c r="T268" s="150"/>
      <c r="U268" s="150"/>
      <c r="V268" s="150"/>
      <c r="W268" s="12"/>
    </row>
    <row r="269" spans="1:23" s="11" customFormat="1" ht="7.5" customHeight="1" x14ac:dyDescent="0.2">
      <c r="A269" s="32"/>
      <c r="B269" s="32"/>
      <c r="C269" s="32"/>
      <c r="D269" s="32"/>
      <c r="E269" s="32"/>
      <c r="F269" s="32"/>
      <c r="G269" s="32"/>
      <c r="H269" s="32"/>
      <c r="I269" s="32"/>
      <c r="J269" s="32"/>
      <c r="K269" s="32"/>
      <c r="L269" s="32"/>
      <c r="M269" s="32"/>
      <c r="N269" s="32"/>
      <c r="O269" s="32"/>
      <c r="P269" s="32"/>
      <c r="Q269" s="32"/>
      <c r="R269" s="32"/>
      <c r="S269" s="32"/>
      <c r="T269" s="32"/>
      <c r="U269" s="32"/>
      <c r="V269" s="32"/>
      <c r="W269" s="12"/>
    </row>
    <row r="270" spans="1:23" s="11" customFormat="1" ht="22.5" customHeight="1" x14ac:dyDescent="0.2">
      <c r="A270" s="166" t="s">
        <v>172</v>
      </c>
      <c r="B270" s="167"/>
      <c r="C270" s="167"/>
      <c r="D270" s="167"/>
      <c r="E270" s="167"/>
      <c r="F270" s="167"/>
      <c r="G270" s="168"/>
      <c r="H270" s="331">
        <f>SUM(R193:V197)</f>
        <v>0</v>
      </c>
      <c r="I270" s="331"/>
      <c r="J270" s="331"/>
      <c r="K270" s="331"/>
      <c r="L270" s="331"/>
      <c r="M270" s="12"/>
      <c r="N270" s="12"/>
      <c r="O270" s="12"/>
      <c r="P270" s="12"/>
      <c r="Q270" s="12"/>
      <c r="R270" s="12"/>
      <c r="S270" s="12"/>
      <c r="T270" s="12"/>
      <c r="U270" s="12"/>
      <c r="V270" s="12"/>
      <c r="W270" s="12"/>
    </row>
    <row r="271" spans="1:23" s="11" customFormat="1" ht="7.5" customHeight="1" x14ac:dyDescent="0.2">
      <c r="W271" s="12"/>
    </row>
    <row r="272" spans="1:23" s="11" customFormat="1" ht="15" customHeight="1" x14ac:dyDescent="0.2">
      <c r="A272" s="13"/>
      <c r="B272" s="14" t="s">
        <v>93</v>
      </c>
      <c r="C272" s="15"/>
      <c r="D272" s="15"/>
      <c r="E272" s="15"/>
      <c r="F272" s="16"/>
      <c r="G272" s="16"/>
      <c r="H272" s="16"/>
      <c r="I272" s="16"/>
      <c r="J272" s="16"/>
      <c r="K272" s="16"/>
      <c r="L272" s="16"/>
      <c r="M272" s="16"/>
      <c r="N272" s="16"/>
      <c r="O272" s="16"/>
      <c r="P272" s="16"/>
      <c r="Q272" s="16"/>
      <c r="R272" s="16"/>
      <c r="S272" s="16"/>
      <c r="T272" s="16"/>
      <c r="U272" s="16"/>
      <c r="V272" s="17"/>
      <c r="W272" s="12"/>
    </row>
    <row r="273" spans="1:23" s="11" customFormat="1" ht="23.25" customHeight="1" x14ac:dyDescent="0.2">
      <c r="A273" s="323" t="s">
        <v>6</v>
      </c>
      <c r="B273" s="323"/>
      <c r="C273" s="323"/>
      <c r="D273" s="323"/>
      <c r="E273" s="323"/>
      <c r="F273" s="323"/>
      <c r="G273" s="323"/>
      <c r="H273" s="323"/>
      <c r="I273" s="323"/>
      <c r="J273" s="323"/>
      <c r="K273" s="323"/>
      <c r="O273" s="324" t="s">
        <v>91</v>
      </c>
      <c r="P273" s="324"/>
      <c r="Q273" s="324"/>
      <c r="R273" s="324"/>
      <c r="S273" s="324"/>
      <c r="W273" s="12"/>
    </row>
    <row r="274" spans="1:23" s="11" customFormat="1" ht="52.5" customHeight="1" x14ac:dyDescent="0.2">
      <c r="A274" s="179"/>
      <c r="B274" s="180"/>
      <c r="C274" s="180"/>
      <c r="D274" s="180"/>
      <c r="E274" s="180"/>
      <c r="F274" s="180"/>
      <c r="G274" s="180"/>
      <c r="H274" s="180"/>
      <c r="I274" s="180"/>
      <c r="J274" s="180"/>
      <c r="K274" s="181"/>
      <c r="L274" s="37"/>
      <c r="O274" s="169"/>
      <c r="P274" s="170"/>
      <c r="Q274" s="170"/>
      <c r="R274" s="170"/>
      <c r="S274" s="171"/>
      <c r="T274" s="37"/>
      <c r="U274" s="37"/>
      <c r="V274" s="37"/>
      <c r="W274" s="12"/>
    </row>
    <row r="275" spans="1:23" s="11" customFormat="1" ht="7.5" customHeight="1" x14ac:dyDescent="0.2">
      <c r="A275" s="38"/>
      <c r="B275" s="38"/>
      <c r="C275" s="38"/>
      <c r="D275" s="38"/>
      <c r="E275" s="38"/>
      <c r="F275" s="38"/>
      <c r="G275" s="38"/>
      <c r="H275" s="38"/>
      <c r="I275" s="38"/>
      <c r="J275" s="38"/>
      <c r="K275" s="38"/>
      <c r="L275" s="37"/>
      <c r="O275" s="172"/>
      <c r="P275" s="173"/>
      <c r="Q275" s="173"/>
      <c r="R275" s="173"/>
      <c r="S275" s="174"/>
      <c r="T275" s="37"/>
      <c r="U275" s="37"/>
      <c r="V275" s="37"/>
      <c r="W275" s="12"/>
    </row>
    <row r="276" spans="1:23" s="11" customFormat="1" ht="23.25" customHeight="1" x14ac:dyDescent="0.2">
      <c r="A276" s="178" t="s">
        <v>10</v>
      </c>
      <c r="B276" s="178"/>
      <c r="C276" s="178"/>
      <c r="D276" s="178"/>
      <c r="E276" s="178"/>
      <c r="F276" s="178"/>
      <c r="G276" s="178"/>
      <c r="H276" s="178"/>
      <c r="I276" s="178"/>
      <c r="J276" s="178"/>
      <c r="K276" s="178"/>
      <c r="O276" s="172"/>
      <c r="P276" s="173"/>
      <c r="Q276" s="173"/>
      <c r="R276" s="173"/>
      <c r="S276" s="174"/>
      <c r="W276" s="12"/>
    </row>
    <row r="277" spans="1:23" s="11" customFormat="1" ht="52.5" customHeight="1" x14ac:dyDescent="0.2">
      <c r="A277" s="179"/>
      <c r="B277" s="180"/>
      <c r="C277" s="180"/>
      <c r="D277" s="180"/>
      <c r="E277" s="180"/>
      <c r="F277" s="180"/>
      <c r="G277" s="180"/>
      <c r="H277" s="180"/>
      <c r="I277" s="180"/>
      <c r="J277" s="180"/>
      <c r="K277" s="181"/>
      <c r="L277" s="37"/>
      <c r="O277" s="175"/>
      <c r="P277" s="176"/>
      <c r="Q277" s="176"/>
      <c r="R277" s="176"/>
      <c r="S277" s="177"/>
      <c r="T277" s="37"/>
      <c r="U277" s="37"/>
      <c r="V277" s="37"/>
      <c r="W277" s="12"/>
    </row>
    <row r="278" spans="1:23" s="11" customFormat="1" ht="7.5" customHeight="1" x14ac:dyDescent="0.2">
      <c r="W278" s="12"/>
    </row>
    <row r="279" spans="1:23" s="6" customFormat="1" ht="15" customHeight="1" x14ac:dyDescent="0.2">
      <c r="A279" s="13" t="s">
        <v>11</v>
      </c>
      <c r="B279" s="14" t="s">
        <v>16</v>
      </c>
      <c r="C279" s="15"/>
      <c r="D279" s="15"/>
      <c r="E279" s="15"/>
      <c r="F279" s="16"/>
      <c r="G279" s="16"/>
      <c r="H279" s="16"/>
      <c r="I279" s="16"/>
      <c r="J279" s="16"/>
      <c r="K279" s="16"/>
      <c r="L279" s="16"/>
      <c r="M279" s="16"/>
      <c r="N279" s="16"/>
      <c r="O279" s="16"/>
      <c r="P279" s="16"/>
      <c r="Q279" s="16"/>
      <c r="R279" s="16"/>
      <c r="S279" s="16"/>
      <c r="T279" s="16"/>
      <c r="U279" s="16"/>
      <c r="V279" s="17"/>
      <c r="W279" s="12"/>
    </row>
    <row r="280" spans="1:23" s="11" customFormat="1" ht="18.75" customHeight="1" x14ac:dyDescent="0.2">
      <c r="A280" s="147" t="s">
        <v>102</v>
      </c>
      <c r="B280" s="146"/>
      <c r="C280" s="146"/>
      <c r="D280" s="146"/>
      <c r="E280" s="146"/>
      <c r="F280" s="146"/>
      <c r="G280" s="146"/>
      <c r="H280" s="146"/>
      <c r="I280" s="146"/>
      <c r="J280" s="146" t="s">
        <v>103</v>
      </c>
      <c r="K280" s="146"/>
      <c r="L280" s="146" t="s">
        <v>7</v>
      </c>
      <c r="M280" s="146"/>
      <c r="N280" s="146"/>
      <c r="O280" s="146"/>
      <c r="P280" s="146"/>
      <c r="Q280" s="146"/>
      <c r="R280" s="146"/>
      <c r="S280" s="146"/>
      <c r="T280" s="146"/>
      <c r="U280" s="146"/>
      <c r="V280" s="148"/>
      <c r="W280" s="12"/>
    </row>
    <row r="281" spans="1:23" s="11" customFormat="1" ht="52.5" customHeight="1" x14ac:dyDescent="0.2">
      <c r="A281" s="328" t="s">
        <v>104</v>
      </c>
      <c r="B281" s="329"/>
      <c r="C281" s="329"/>
      <c r="D281" s="329"/>
      <c r="E281" s="329"/>
      <c r="F281" s="329"/>
      <c r="G281" s="329"/>
      <c r="H281" s="329"/>
      <c r="I281" s="330"/>
      <c r="J281" s="123" t="s">
        <v>84</v>
      </c>
      <c r="K281" s="123"/>
      <c r="L281" s="123"/>
      <c r="M281" s="123"/>
      <c r="N281" s="123"/>
      <c r="O281" s="123"/>
      <c r="P281" s="123"/>
      <c r="Q281" s="123"/>
      <c r="R281" s="123"/>
      <c r="S281" s="123"/>
      <c r="T281" s="123"/>
      <c r="U281" s="123"/>
      <c r="V281" s="124"/>
      <c r="W281" s="12"/>
    </row>
    <row r="282" spans="1:23" s="11" customFormat="1" ht="63.75" customHeight="1" x14ac:dyDescent="0.2">
      <c r="A282" s="125" t="s">
        <v>168</v>
      </c>
      <c r="B282" s="149"/>
      <c r="C282" s="149"/>
      <c r="D282" s="149"/>
      <c r="E282" s="149"/>
      <c r="F282" s="149"/>
      <c r="G282" s="149"/>
      <c r="H282" s="149"/>
      <c r="I282" s="149"/>
      <c r="J282" s="123" t="s">
        <v>84</v>
      </c>
      <c r="K282" s="123"/>
      <c r="L282" s="123"/>
      <c r="M282" s="123"/>
      <c r="N282" s="123"/>
      <c r="O282" s="123"/>
      <c r="P282" s="123"/>
      <c r="Q282" s="123"/>
      <c r="R282" s="123"/>
      <c r="S282" s="123"/>
      <c r="T282" s="123"/>
      <c r="U282" s="123"/>
      <c r="V282" s="124"/>
      <c r="W282" s="12"/>
    </row>
    <row r="283" spans="1:23" s="11" customFormat="1" ht="97.5" customHeight="1" x14ac:dyDescent="0.2">
      <c r="A283" s="125" t="s">
        <v>177</v>
      </c>
      <c r="B283" s="149"/>
      <c r="C283" s="149"/>
      <c r="D283" s="149"/>
      <c r="E283" s="149"/>
      <c r="F283" s="149"/>
      <c r="G283" s="149"/>
      <c r="H283" s="149"/>
      <c r="I283" s="149"/>
      <c r="J283" s="123" t="s">
        <v>84</v>
      </c>
      <c r="K283" s="123"/>
      <c r="L283" s="123"/>
      <c r="M283" s="123"/>
      <c r="N283" s="123"/>
      <c r="O283" s="123"/>
      <c r="P283" s="123"/>
      <c r="Q283" s="123"/>
      <c r="R283" s="123"/>
      <c r="S283" s="123"/>
      <c r="T283" s="123"/>
      <c r="U283" s="123"/>
      <c r="V283" s="124"/>
      <c r="W283" s="39" t="str">
        <f>IF(J283="No","Please justify the answer brought and provide insurance that despite the lack of a specific bank account, of a separate bank account and of an adequate accounting code, the expenditure is nevertheless easily traceable in case of an audit.","")</f>
        <v/>
      </c>
    </row>
    <row r="284" spans="1:23" s="11" customFormat="1" ht="63.75" customHeight="1" x14ac:dyDescent="0.2">
      <c r="A284" s="125" t="s">
        <v>109</v>
      </c>
      <c r="B284" s="149"/>
      <c r="C284" s="149"/>
      <c r="D284" s="149"/>
      <c r="E284" s="149"/>
      <c r="F284" s="149"/>
      <c r="G284" s="149"/>
      <c r="H284" s="149"/>
      <c r="I284" s="149"/>
      <c r="J284" s="123" t="s">
        <v>84</v>
      </c>
      <c r="K284" s="123"/>
      <c r="L284" s="123"/>
      <c r="M284" s="123"/>
      <c r="N284" s="123"/>
      <c r="O284" s="123"/>
      <c r="P284" s="123"/>
      <c r="Q284" s="123"/>
      <c r="R284" s="123"/>
      <c r="S284" s="123"/>
      <c r="T284" s="123"/>
      <c r="U284" s="123"/>
      <c r="V284" s="124"/>
      <c r="W284" s="39" t="str">
        <f>IF(J284="No","Please justify the answer.","")</f>
        <v/>
      </c>
    </row>
    <row r="285" spans="1:23" s="11" customFormat="1" ht="120" customHeight="1" x14ac:dyDescent="0.2">
      <c r="A285" s="125" t="s">
        <v>176</v>
      </c>
      <c r="B285" s="149"/>
      <c r="C285" s="149"/>
      <c r="D285" s="149"/>
      <c r="E285" s="149"/>
      <c r="F285" s="149"/>
      <c r="G285" s="149"/>
      <c r="H285" s="149"/>
      <c r="I285" s="149"/>
      <c r="J285" s="123" t="s">
        <v>84</v>
      </c>
      <c r="K285" s="123"/>
      <c r="L285" s="123"/>
      <c r="M285" s="123"/>
      <c r="N285" s="123"/>
      <c r="O285" s="123"/>
      <c r="P285" s="123"/>
      <c r="Q285" s="123"/>
      <c r="R285" s="123"/>
      <c r="S285" s="123"/>
      <c r="T285" s="123"/>
      <c r="U285" s="123"/>
      <c r="V285" s="124"/>
      <c r="W285" s="39" t="str">
        <f>IF(J285="No","Please justify the answer.","")</f>
        <v/>
      </c>
    </row>
    <row r="286" spans="1:23" s="11" customFormat="1" ht="9" customHeight="1" x14ac:dyDescent="0.2">
      <c r="A286" s="38"/>
      <c r="B286" s="38"/>
      <c r="C286" s="38"/>
      <c r="D286" s="38"/>
      <c r="E286" s="38"/>
      <c r="F286" s="38"/>
      <c r="G286" s="38"/>
      <c r="H286" s="38"/>
      <c r="I286" s="38"/>
      <c r="J286" s="38"/>
      <c r="K286" s="38"/>
      <c r="L286" s="37"/>
      <c r="M286" s="37"/>
      <c r="N286" s="37"/>
      <c r="O286" s="37"/>
      <c r="P286" s="37"/>
      <c r="Q286" s="37"/>
      <c r="R286" s="37"/>
      <c r="S286" s="37"/>
      <c r="T286" s="37"/>
      <c r="U286" s="37"/>
      <c r="V286" s="37"/>
      <c r="W286" s="12"/>
    </row>
    <row r="287" spans="1:23" s="11" customFormat="1" ht="15" customHeight="1" x14ac:dyDescent="0.2">
      <c r="A287" s="43" t="s">
        <v>173</v>
      </c>
      <c r="B287" s="121" t="s">
        <v>20</v>
      </c>
      <c r="C287" s="121"/>
      <c r="D287" s="121"/>
      <c r="E287" s="121"/>
      <c r="F287" s="121"/>
      <c r="G287" s="121"/>
      <c r="H287" s="121"/>
      <c r="I287" s="121"/>
      <c r="J287" s="121"/>
      <c r="K287" s="122"/>
      <c r="L287" s="44"/>
      <c r="M287" s="44"/>
      <c r="N287" s="44"/>
      <c r="O287" s="44"/>
      <c r="P287" s="44"/>
      <c r="Q287" s="44"/>
      <c r="R287" s="44"/>
      <c r="S287" s="44"/>
      <c r="T287" s="44"/>
      <c r="U287" s="44"/>
      <c r="V287" s="44"/>
    </row>
    <row r="288" spans="1:23" s="11" customFormat="1" ht="18.75" customHeight="1" x14ac:dyDescent="0.2">
      <c r="A288" s="147" t="str">
        <f>$A$280</f>
        <v>Question</v>
      </c>
      <c r="B288" s="146"/>
      <c r="C288" s="146"/>
      <c r="D288" s="146"/>
      <c r="E288" s="146"/>
      <c r="F288" s="146"/>
      <c r="G288" s="146"/>
      <c r="H288" s="146"/>
      <c r="I288" s="146"/>
      <c r="J288" s="146" t="str">
        <f>$J$280</f>
        <v>Yes / No</v>
      </c>
      <c r="K288" s="146"/>
      <c r="L288" s="146" t="str">
        <f>$L$280</f>
        <v>Comments</v>
      </c>
      <c r="M288" s="146"/>
      <c r="N288" s="146"/>
      <c r="O288" s="146"/>
      <c r="P288" s="146"/>
      <c r="Q288" s="146"/>
      <c r="R288" s="146"/>
      <c r="S288" s="146"/>
      <c r="T288" s="146"/>
      <c r="U288" s="146"/>
      <c r="V288" s="148"/>
      <c r="W288" s="12"/>
    </row>
    <row r="289" spans="1:23" s="11" customFormat="1" ht="52.5" customHeight="1" x14ac:dyDescent="0.2">
      <c r="A289" s="125" t="s">
        <v>179</v>
      </c>
      <c r="B289" s="149"/>
      <c r="C289" s="149"/>
      <c r="D289" s="149"/>
      <c r="E289" s="149"/>
      <c r="F289" s="149"/>
      <c r="G289" s="149"/>
      <c r="H289" s="149"/>
      <c r="I289" s="149"/>
      <c r="J289" s="123" t="s">
        <v>84</v>
      </c>
      <c r="K289" s="123"/>
      <c r="L289" s="123"/>
      <c r="M289" s="123"/>
      <c r="N289" s="123"/>
      <c r="O289" s="123"/>
      <c r="P289" s="123"/>
      <c r="Q289" s="123"/>
      <c r="R289" s="123"/>
      <c r="S289" s="123"/>
      <c r="T289" s="123"/>
      <c r="U289" s="123"/>
      <c r="V289" s="124"/>
      <c r="W289" s="12"/>
    </row>
    <row r="290" spans="1:23" s="11" customFormat="1" ht="75" customHeight="1" x14ac:dyDescent="0.2">
      <c r="A290" s="125" t="s">
        <v>178</v>
      </c>
      <c r="B290" s="149"/>
      <c r="C290" s="149"/>
      <c r="D290" s="149"/>
      <c r="E290" s="149"/>
      <c r="F290" s="149"/>
      <c r="G290" s="149"/>
      <c r="H290" s="149"/>
      <c r="I290" s="149"/>
      <c r="J290" s="123" t="s">
        <v>84</v>
      </c>
      <c r="K290" s="123"/>
      <c r="L290" s="123"/>
      <c r="M290" s="123"/>
      <c r="N290" s="123"/>
      <c r="O290" s="123"/>
      <c r="P290" s="123"/>
      <c r="Q290" s="123"/>
      <c r="R290" s="123"/>
      <c r="S290" s="123"/>
      <c r="T290" s="123"/>
      <c r="U290" s="123"/>
      <c r="V290" s="124"/>
      <c r="W290" s="39" t="str">
        <f>IF(J290="No","Please justify the answer.","")</f>
        <v/>
      </c>
    </row>
    <row r="291" spans="1:23" s="11" customFormat="1" ht="90" customHeight="1" x14ac:dyDescent="0.2">
      <c r="A291" s="125" t="s">
        <v>180</v>
      </c>
      <c r="B291" s="149"/>
      <c r="C291" s="149"/>
      <c r="D291" s="149"/>
      <c r="E291" s="149"/>
      <c r="F291" s="149"/>
      <c r="G291" s="149"/>
      <c r="H291" s="149"/>
      <c r="I291" s="149"/>
      <c r="J291" s="123" t="s">
        <v>84</v>
      </c>
      <c r="K291" s="123"/>
      <c r="L291" s="123"/>
      <c r="M291" s="123"/>
      <c r="N291" s="123"/>
      <c r="O291" s="123"/>
      <c r="P291" s="123"/>
      <c r="Q291" s="123"/>
      <c r="R291" s="123"/>
      <c r="S291" s="123"/>
      <c r="T291" s="123"/>
      <c r="U291" s="123"/>
      <c r="V291" s="124"/>
      <c r="W291" s="39" t="str">
        <f>IF(J291="Yes","Please justify the answer.","")</f>
        <v/>
      </c>
    </row>
    <row r="292" spans="1:23" s="11" customFormat="1" ht="67.5" customHeight="1" x14ac:dyDescent="0.2">
      <c r="A292" s="125" t="s">
        <v>181</v>
      </c>
      <c r="B292" s="149"/>
      <c r="C292" s="149"/>
      <c r="D292" s="149"/>
      <c r="E292" s="149"/>
      <c r="F292" s="149"/>
      <c r="G292" s="149"/>
      <c r="H292" s="149"/>
      <c r="I292" s="149"/>
      <c r="J292" s="123" t="s">
        <v>84</v>
      </c>
      <c r="K292" s="123"/>
      <c r="L292" s="123"/>
      <c r="M292" s="123"/>
      <c r="N292" s="123"/>
      <c r="O292" s="123"/>
      <c r="P292" s="123"/>
      <c r="Q292" s="123"/>
      <c r="R292" s="123"/>
      <c r="S292" s="123"/>
      <c r="T292" s="123"/>
      <c r="U292" s="123"/>
      <c r="V292" s="124"/>
      <c r="W292" s="39" t="str">
        <f>IF(J292="Yes","Please describe the measures/recommendations you have provided to the controlled beneficiary.","")</f>
        <v/>
      </c>
    </row>
    <row r="293" spans="1:23" s="11" customFormat="1" ht="9" customHeight="1" x14ac:dyDescent="0.2">
      <c r="A293" s="38"/>
      <c r="B293" s="38"/>
      <c r="C293" s="38"/>
      <c r="D293" s="38"/>
      <c r="E293" s="38"/>
      <c r="F293" s="38"/>
      <c r="G293" s="38"/>
      <c r="H293" s="38"/>
      <c r="I293" s="38"/>
      <c r="J293" s="38"/>
      <c r="K293" s="38"/>
      <c r="L293" s="37"/>
      <c r="M293" s="37"/>
      <c r="N293" s="37"/>
      <c r="O293" s="37"/>
      <c r="P293" s="37"/>
      <c r="Q293" s="37"/>
      <c r="R293" s="37"/>
      <c r="S293" s="37"/>
      <c r="T293" s="37"/>
      <c r="U293" s="37"/>
      <c r="V293" s="37"/>
      <c r="W293" s="12"/>
    </row>
    <row r="294" spans="1:23" s="11" customFormat="1" ht="15" customHeight="1" x14ac:dyDescent="0.2">
      <c r="A294" s="43" t="s">
        <v>174</v>
      </c>
      <c r="B294" s="121" t="s">
        <v>175</v>
      </c>
      <c r="C294" s="121"/>
      <c r="D294" s="121"/>
      <c r="E294" s="121"/>
      <c r="F294" s="121"/>
      <c r="G294" s="121"/>
      <c r="H294" s="121"/>
      <c r="I294" s="121"/>
      <c r="J294" s="121"/>
      <c r="K294" s="122"/>
      <c r="L294" s="44"/>
      <c r="M294" s="44"/>
      <c r="N294" s="44"/>
      <c r="O294" s="44"/>
      <c r="P294" s="44"/>
      <c r="Q294" s="44"/>
      <c r="R294" s="44"/>
      <c r="S294" s="44"/>
      <c r="T294" s="44"/>
      <c r="U294" s="44"/>
      <c r="V294" s="44"/>
    </row>
    <row r="295" spans="1:23" s="11" customFormat="1" ht="18.75" customHeight="1" x14ac:dyDescent="0.2">
      <c r="A295" s="147" t="str">
        <f>$A$280</f>
        <v>Question</v>
      </c>
      <c r="B295" s="146"/>
      <c r="C295" s="146"/>
      <c r="D295" s="146"/>
      <c r="E295" s="146"/>
      <c r="F295" s="146"/>
      <c r="G295" s="146"/>
      <c r="H295" s="146"/>
      <c r="I295" s="146"/>
      <c r="J295" s="146" t="str">
        <f>$J$280</f>
        <v>Yes / No</v>
      </c>
      <c r="K295" s="146"/>
      <c r="L295" s="146" t="str">
        <f>$L$280</f>
        <v>Comments</v>
      </c>
      <c r="M295" s="146"/>
      <c r="N295" s="146"/>
      <c r="O295" s="146"/>
      <c r="P295" s="146"/>
      <c r="Q295" s="146"/>
      <c r="R295" s="146"/>
      <c r="S295" s="146"/>
      <c r="T295" s="146"/>
      <c r="U295" s="146"/>
      <c r="V295" s="148"/>
      <c r="W295" s="12"/>
    </row>
    <row r="296" spans="1:23" s="11" customFormat="1" ht="67.5" customHeight="1" x14ac:dyDescent="0.2">
      <c r="A296" s="125" t="s">
        <v>268</v>
      </c>
      <c r="B296" s="149"/>
      <c r="C296" s="149"/>
      <c r="D296" s="149"/>
      <c r="E296" s="149"/>
      <c r="F296" s="149"/>
      <c r="G296" s="149"/>
      <c r="H296" s="149"/>
      <c r="I296" s="149"/>
      <c r="J296" s="123" t="s">
        <v>84</v>
      </c>
      <c r="K296" s="123"/>
      <c r="L296" s="123"/>
      <c r="M296" s="123"/>
      <c r="N296" s="123"/>
      <c r="O296" s="123"/>
      <c r="P296" s="123"/>
      <c r="Q296" s="123"/>
      <c r="R296" s="123"/>
      <c r="S296" s="123"/>
      <c r="T296" s="123"/>
      <c r="U296" s="123"/>
      <c r="V296" s="124"/>
    </row>
    <row r="297" spans="1:23" s="11" customFormat="1" ht="52.5" customHeight="1" x14ac:dyDescent="0.2">
      <c r="A297" s="125" t="s">
        <v>183</v>
      </c>
      <c r="B297" s="149"/>
      <c r="C297" s="149"/>
      <c r="D297" s="149"/>
      <c r="E297" s="149"/>
      <c r="F297" s="149"/>
      <c r="G297" s="149"/>
      <c r="H297" s="149"/>
      <c r="I297" s="149"/>
      <c r="J297" s="123" t="s">
        <v>84</v>
      </c>
      <c r="K297" s="123"/>
      <c r="L297" s="123"/>
      <c r="M297" s="123"/>
      <c r="N297" s="123"/>
      <c r="O297" s="123"/>
      <c r="P297" s="123"/>
      <c r="Q297" s="123"/>
      <c r="R297" s="123"/>
      <c r="S297" s="123"/>
      <c r="T297" s="123"/>
      <c r="U297" s="123"/>
      <c r="V297" s="124"/>
    </row>
    <row r="298" spans="1:23" s="11" customFormat="1" ht="52.5" customHeight="1" x14ac:dyDescent="0.2">
      <c r="A298" s="125" t="s">
        <v>184</v>
      </c>
      <c r="B298" s="149"/>
      <c r="C298" s="149"/>
      <c r="D298" s="149"/>
      <c r="E298" s="149"/>
      <c r="F298" s="149"/>
      <c r="G298" s="149"/>
      <c r="H298" s="149"/>
      <c r="I298" s="149"/>
      <c r="J298" s="123" t="s">
        <v>84</v>
      </c>
      <c r="K298" s="123"/>
      <c r="L298" s="123"/>
      <c r="M298" s="123"/>
      <c r="N298" s="123"/>
      <c r="O298" s="123"/>
      <c r="P298" s="123"/>
      <c r="Q298" s="123"/>
      <c r="R298" s="123"/>
      <c r="S298" s="123"/>
      <c r="T298" s="123"/>
      <c r="U298" s="123"/>
      <c r="V298" s="124"/>
    </row>
    <row r="299" spans="1:23" s="11" customFormat="1" ht="75" customHeight="1" x14ac:dyDescent="0.2">
      <c r="A299" s="125" t="s">
        <v>185</v>
      </c>
      <c r="B299" s="149"/>
      <c r="C299" s="149"/>
      <c r="D299" s="149"/>
      <c r="E299" s="149"/>
      <c r="F299" s="149"/>
      <c r="G299" s="149"/>
      <c r="H299" s="149"/>
      <c r="I299" s="149"/>
      <c r="J299" s="123" t="s">
        <v>84</v>
      </c>
      <c r="K299" s="123"/>
      <c r="L299" s="123"/>
      <c r="M299" s="123"/>
      <c r="N299" s="123"/>
      <c r="O299" s="123"/>
      <c r="P299" s="123"/>
      <c r="Q299" s="123"/>
      <c r="R299" s="123"/>
      <c r="S299" s="123"/>
      <c r="T299" s="123"/>
      <c r="U299" s="123"/>
      <c r="V299" s="124"/>
      <c r="W299" s="39" t="str">
        <f>IF(J299="No","Please justify the answer.","")</f>
        <v/>
      </c>
    </row>
    <row r="300" spans="1:23" s="11" customFormat="1" ht="67.5" customHeight="1" x14ac:dyDescent="0.2">
      <c r="A300" s="125" t="s">
        <v>182</v>
      </c>
      <c r="B300" s="149"/>
      <c r="C300" s="149"/>
      <c r="D300" s="149"/>
      <c r="E300" s="149"/>
      <c r="F300" s="149"/>
      <c r="G300" s="149"/>
      <c r="H300" s="149"/>
      <c r="I300" s="149"/>
      <c r="J300" s="123" t="s">
        <v>84</v>
      </c>
      <c r="K300" s="123"/>
      <c r="L300" s="123"/>
      <c r="M300" s="123"/>
      <c r="N300" s="123"/>
      <c r="O300" s="123"/>
      <c r="P300" s="123"/>
      <c r="Q300" s="123"/>
      <c r="R300" s="123"/>
      <c r="S300" s="123"/>
      <c r="T300" s="123"/>
      <c r="U300" s="123"/>
      <c r="V300" s="124"/>
    </row>
    <row r="301" spans="1:23" s="11" customFormat="1" ht="82.5" customHeight="1" x14ac:dyDescent="0.2">
      <c r="A301" s="125" t="s">
        <v>187</v>
      </c>
      <c r="B301" s="149"/>
      <c r="C301" s="149"/>
      <c r="D301" s="149"/>
      <c r="E301" s="149"/>
      <c r="F301" s="149"/>
      <c r="G301" s="149"/>
      <c r="H301" s="149"/>
      <c r="I301" s="149"/>
      <c r="J301" s="123" t="s">
        <v>84</v>
      </c>
      <c r="K301" s="123"/>
      <c r="L301" s="123"/>
      <c r="M301" s="123"/>
      <c r="N301" s="123"/>
      <c r="O301" s="123"/>
      <c r="P301" s="123"/>
      <c r="Q301" s="123"/>
      <c r="R301" s="123"/>
      <c r="S301" s="123"/>
      <c r="T301" s="123"/>
      <c r="U301" s="123"/>
      <c r="V301" s="124"/>
      <c r="W301" s="39" t="str">
        <f>IF(J301="Yes","Please justify the answer.","")</f>
        <v/>
      </c>
    </row>
    <row r="302" spans="1:23" s="11" customFormat="1" ht="67.5" customHeight="1" x14ac:dyDescent="0.2">
      <c r="A302" s="125" t="s">
        <v>186</v>
      </c>
      <c r="B302" s="149"/>
      <c r="C302" s="149"/>
      <c r="D302" s="149"/>
      <c r="E302" s="149"/>
      <c r="F302" s="149"/>
      <c r="G302" s="149"/>
      <c r="H302" s="149"/>
      <c r="I302" s="149"/>
      <c r="J302" s="123" t="s">
        <v>84</v>
      </c>
      <c r="K302" s="123"/>
      <c r="L302" s="123"/>
      <c r="M302" s="123"/>
      <c r="N302" s="123"/>
      <c r="O302" s="123"/>
      <c r="P302" s="123"/>
      <c r="Q302" s="123"/>
      <c r="R302" s="123"/>
      <c r="S302" s="123"/>
      <c r="T302" s="123"/>
      <c r="U302" s="123"/>
      <c r="V302" s="124"/>
      <c r="W302" s="39" t="str">
        <f>IF(J302="No","Please justify the answer.","")</f>
        <v/>
      </c>
    </row>
    <row r="303" spans="1:23" s="11" customFormat="1" ht="97.5" customHeight="1" x14ac:dyDescent="0.2">
      <c r="A303" s="125" t="s">
        <v>188</v>
      </c>
      <c r="B303" s="149"/>
      <c r="C303" s="149"/>
      <c r="D303" s="149"/>
      <c r="E303" s="149"/>
      <c r="F303" s="149"/>
      <c r="G303" s="149"/>
      <c r="H303" s="149"/>
      <c r="I303" s="149"/>
      <c r="J303" s="123" t="s">
        <v>84</v>
      </c>
      <c r="K303" s="123"/>
      <c r="L303" s="123"/>
      <c r="M303" s="123"/>
      <c r="N303" s="123"/>
      <c r="O303" s="123"/>
      <c r="P303" s="123"/>
      <c r="Q303" s="123"/>
      <c r="R303" s="123"/>
      <c r="S303" s="123"/>
      <c r="T303" s="123"/>
      <c r="U303" s="123"/>
      <c r="V303" s="124"/>
      <c r="W303" s="39" t="str">
        <f>IF(J303="Yes","Please justify the answer.","")</f>
        <v/>
      </c>
    </row>
    <row r="304" spans="1:23" s="11" customFormat="1" ht="67.5" customHeight="1" x14ac:dyDescent="0.2">
      <c r="A304" s="125" t="s">
        <v>189</v>
      </c>
      <c r="B304" s="149"/>
      <c r="C304" s="149"/>
      <c r="D304" s="149"/>
      <c r="E304" s="149"/>
      <c r="F304" s="149"/>
      <c r="G304" s="149"/>
      <c r="H304" s="149"/>
      <c r="I304" s="149"/>
      <c r="J304" s="123" t="s">
        <v>84</v>
      </c>
      <c r="K304" s="123"/>
      <c r="L304" s="123"/>
      <c r="M304" s="123"/>
      <c r="N304" s="123"/>
      <c r="O304" s="123"/>
      <c r="P304" s="123"/>
      <c r="Q304" s="123"/>
      <c r="R304" s="123"/>
      <c r="S304" s="123"/>
      <c r="T304" s="123"/>
      <c r="U304" s="123"/>
      <c r="V304" s="124"/>
      <c r="W304" s="39" t="str">
        <f>IF(J304="Yes","Please describe the measures/recommendations you have provided to the controlled beneficiary.","")</f>
        <v/>
      </c>
    </row>
    <row r="305" spans="1:23" s="6" customFormat="1" ht="6.75" customHeight="1" x14ac:dyDescent="0.2">
      <c r="A305" s="40"/>
      <c r="B305" s="41"/>
      <c r="C305" s="42"/>
      <c r="D305" s="42"/>
      <c r="E305" s="42"/>
      <c r="F305" s="42"/>
      <c r="G305" s="42"/>
      <c r="H305" s="42"/>
      <c r="I305" s="42"/>
      <c r="J305" s="42"/>
      <c r="K305" s="40"/>
      <c r="L305" s="40"/>
      <c r="M305" s="40"/>
      <c r="N305" s="40"/>
      <c r="O305" s="40"/>
      <c r="P305" s="40"/>
      <c r="Q305" s="40"/>
      <c r="R305" s="40"/>
      <c r="S305" s="40"/>
      <c r="T305" s="40"/>
      <c r="U305" s="40"/>
      <c r="V305" s="40"/>
      <c r="W305" s="7"/>
    </row>
    <row r="306" spans="1:23" s="6" customFormat="1" ht="15" customHeight="1" x14ac:dyDescent="0.2">
      <c r="A306" s="13" t="s">
        <v>94</v>
      </c>
      <c r="B306" s="14" t="s">
        <v>15</v>
      </c>
      <c r="C306" s="15"/>
      <c r="D306" s="15"/>
      <c r="E306" s="15"/>
      <c r="F306" s="16"/>
      <c r="G306" s="16"/>
      <c r="H306" s="16"/>
      <c r="I306" s="16"/>
      <c r="J306" s="16"/>
      <c r="K306" s="16"/>
      <c r="L306" s="16"/>
      <c r="M306" s="16"/>
      <c r="N306" s="16"/>
      <c r="O306" s="16"/>
      <c r="P306" s="16"/>
      <c r="Q306" s="16"/>
      <c r="R306" s="16"/>
      <c r="S306" s="16"/>
      <c r="T306" s="16"/>
      <c r="U306" s="16"/>
      <c r="V306" s="17"/>
      <c r="W306" s="7"/>
    </row>
    <row r="307" spans="1:23" s="11" customFormat="1" ht="18.75" customHeight="1" x14ac:dyDescent="0.2">
      <c r="A307" s="147" t="str">
        <f>$A$280</f>
        <v>Question</v>
      </c>
      <c r="B307" s="146"/>
      <c r="C307" s="146"/>
      <c r="D307" s="146"/>
      <c r="E307" s="146"/>
      <c r="F307" s="146"/>
      <c r="G307" s="146"/>
      <c r="H307" s="146"/>
      <c r="I307" s="146"/>
      <c r="J307" s="146" t="str">
        <f>$J$280</f>
        <v>Yes / No</v>
      </c>
      <c r="K307" s="146"/>
      <c r="L307" s="146" t="str">
        <f>$L$280</f>
        <v>Comments</v>
      </c>
      <c r="M307" s="146"/>
      <c r="N307" s="146"/>
      <c r="O307" s="146"/>
      <c r="P307" s="146"/>
      <c r="Q307" s="146"/>
      <c r="R307" s="146"/>
      <c r="S307" s="146"/>
      <c r="T307" s="146"/>
      <c r="U307" s="146"/>
      <c r="V307" s="148"/>
      <c r="W307" s="12"/>
    </row>
    <row r="308" spans="1:23" s="11" customFormat="1" ht="52.5" customHeight="1" x14ac:dyDescent="0.2">
      <c r="A308" s="125" t="s">
        <v>105</v>
      </c>
      <c r="B308" s="149"/>
      <c r="C308" s="149"/>
      <c r="D308" s="149"/>
      <c r="E308" s="149"/>
      <c r="F308" s="149"/>
      <c r="G308" s="149"/>
      <c r="H308" s="149"/>
      <c r="I308" s="149"/>
      <c r="J308" s="123" t="s">
        <v>84</v>
      </c>
      <c r="K308" s="123"/>
      <c r="L308" s="123"/>
      <c r="M308" s="123"/>
      <c r="N308" s="123"/>
      <c r="O308" s="123"/>
      <c r="P308" s="123"/>
      <c r="Q308" s="123"/>
      <c r="R308" s="123"/>
      <c r="S308" s="123"/>
      <c r="T308" s="123"/>
      <c r="U308" s="123"/>
      <c r="V308" s="124"/>
      <c r="W308" s="12"/>
    </row>
    <row r="309" spans="1:23" s="11" customFormat="1" ht="9" customHeight="1" x14ac:dyDescent="0.2">
      <c r="A309" s="38"/>
      <c r="B309" s="38"/>
      <c r="C309" s="38"/>
      <c r="D309" s="38"/>
      <c r="E309" s="38"/>
      <c r="F309" s="38"/>
      <c r="G309" s="38"/>
      <c r="H309" s="38"/>
      <c r="I309" s="38"/>
      <c r="J309" s="38"/>
      <c r="K309" s="38"/>
      <c r="L309" s="37"/>
      <c r="M309" s="37"/>
      <c r="N309" s="37"/>
      <c r="O309" s="37"/>
      <c r="P309" s="37"/>
      <c r="Q309" s="37"/>
      <c r="R309" s="37"/>
      <c r="S309" s="37"/>
      <c r="T309" s="37"/>
      <c r="U309" s="37"/>
      <c r="V309" s="37"/>
      <c r="W309" s="12"/>
    </row>
    <row r="310" spans="1:23" s="11" customFormat="1" ht="15" customHeight="1" x14ac:dyDescent="0.2">
      <c r="A310" s="43" t="s">
        <v>39</v>
      </c>
      <c r="B310" s="121" t="s">
        <v>65</v>
      </c>
      <c r="C310" s="121"/>
      <c r="D310" s="121"/>
      <c r="E310" s="121"/>
      <c r="F310" s="121"/>
      <c r="G310" s="121"/>
      <c r="H310" s="121"/>
      <c r="I310" s="121"/>
      <c r="J310" s="121"/>
      <c r="K310" s="122"/>
      <c r="L310" s="44"/>
      <c r="M310" s="44"/>
      <c r="N310" s="44"/>
      <c r="O310" s="44"/>
      <c r="P310" s="44"/>
      <c r="Q310" s="44"/>
      <c r="R310" s="44"/>
      <c r="S310" s="44"/>
      <c r="T310" s="44"/>
      <c r="U310" s="44"/>
      <c r="V310" s="44"/>
    </row>
    <row r="311" spans="1:23" s="11" customFormat="1" ht="18.75" customHeight="1" x14ac:dyDescent="0.2">
      <c r="A311" s="147" t="str">
        <f>$A$280</f>
        <v>Question</v>
      </c>
      <c r="B311" s="146"/>
      <c r="C311" s="146"/>
      <c r="D311" s="146"/>
      <c r="E311" s="146"/>
      <c r="F311" s="146"/>
      <c r="G311" s="146"/>
      <c r="H311" s="146"/>
      <c r="I311" s="146"/>
      <c r="J311" s="146" t="str">
        <f>$J$280</f>
        <v>Yes / No</v>
      </c>
      <c r="K311" s="146"/>
      <c r="L311" s="146" t="str">
        <f>$L$280</f>
        <v>Comments</v>
      </c>
      <c r="M311" s="146"/>
      <c r="N311" s="146"/>
      <c r="O311" s="146"/>
      <c r="P311" s="146"/>
      <c r="Q311" s="146"/>
      <c r="R311" s="146"/>
      <c r="S311" s="146"/>
      <c r="T311" s="146"/>
      <c r="U311" s="146"/>
      <c r="V311" s="148"/>
      <c r="W311" s="12"/>
    </row>
    <row r="312" spans="1:23" s="11" customFormat="1" ht="52.5" customHeight="1" x14ac:dyDescent="0.2">
      <c r="A312" s="125" t="s">
        <v>110</v>
      </c>
      <c r="B312" s="149"/>
      <c r="C312" s="149"/>
      <c r="D312" s="149"/>
      <c r="E312" s="149"/>
      <c r="F312" s="149"/>
      <c r="G312" s="149"/>
      <c r="H312" s="149"/>
      <c r="I312" s="149"/>
      <c r="J312" s="123" t="s">
        <v>84</v>
      </c>
      <c r="K312" s="123"/>
      <c r="L312" s="123"/>
      <c r="M312" s="123"/>
      <c r="N312" s="123"/>
      <c r="O312" s="123"/>
      <c r="P312" s="123"/>
      <c r="Q312" s="123"/>
      <c r="R312" s="123"/>
      <c r="S312" s="123"/>
      <c r="T312" s="123"/>
      <c r="U312" s="123"/>
      <c r="V312" s="124"/>
      <c r="W312" s="39" t="str">
        <f>IF(J312="No","Please justify the answer.",IF(J312="Yes","Please specify in the comments section the basis used for calculating the procurement's value.",""))</f>
        <v/>
      </c>
    </row>
    <row r="313" spans="1:23" s="11" customFormat="1" ht="75" customHeight="1" x14ac:dyDescent="0.2">
      <c r="A313" s="125" t="s">
        <v>106</v>
      </c>
      <c r="B313" s="149"/>
      <c r="C313" s="149"/>
      <c r="D313" s="149"/>
      <c r="E313" s="149"/>
      <c r="F313" s="149"/>
      <c r="G313" s="149"/>
      <c r="H313" s="149"/>
      <c r="I313" s="149"/>
      <c r="J313" s="123" t="s">
        <v>84</v>
      </c>
      <c r="K313" s="123"/>
      <c r="L313" s="123"/>
      <c r="M313" s="123"/>
      <c r="N313" s="123"/>
      <c r="O313" s="123"/>
      <c r="P313" s="123"/>
      <c r="Q313" s="123"/>
      <c r="R313" s="123"/>
      <c r="S313" s="123"/>
      <c r="T313" s="123"/>
      <c r="U313" s="123"/>
      <c r="V313" s="124"/>
      <c r="W313" s="39" t="str">
        <f>IF(J313="No","Please justify the answer.","")</f>
        <v/>
      </c>
    </row>
    <row r="314" spans="1:23" s="11" customFormat="1" ht="63.75" customHeight="1" x14ac:dyDescent="0.2">
      <c r="A314" s="125" t="s">
        <v>190</v>
      </c>
      <c r="B314" s="149"/>
      <c r="C314" s="149"/>
      <c r="D314" s="149"/>
      <c r="E314" s="149"/>
      <c r="F314" s="149"/>
      <c r="G314" s="149"/>
      <c r="H314" s="149"/>
      <c r="I314" s="149"/>
      <c r="J314" s="123" t="s">
        <v>84</v>
      </c>
      <c r="K314" s="123"/>
      <c r="L314" s="123"/>
      <c r="M314" s="123"/>
      <c r="N314" s="123"/>
      <c r="O314" s="123"/>
      <c r="P314" s="123"/>
      <c r="Q314" s="123"/>
      <c r="R314" s="123"/>
      <c r="S314" s="123"/>
      <c r="T314" s="123"/>
      <c r="U314" s="123"/>
      <c r="V314" s="124"/>
      <c r="W314" s="39" t="str">
        <f>IF(J314="Yes","Please justify the answer.","")</f>
        <v/>
      </c>
    </row>
    <row r="315" spans="1:23" s="11" customFormat="1" ht="52.5" customHeight="1" x14ac:dyDescent="0.2">
      <c r="A315" s="125" t="s">
        <v>107</v>
      </c>
      <c r="B315" s="149"/>
      <c r="C315" s="149"/>
      <c r="D315" s="149"/>
      <c r="E315" s="149"/>
      <c r="F315" s="149"/>
      <c r="G315" s="149"/>
      <c r="H315" s="149"/>
      <c r="I315" s="149"/>
      <c r="J315" s="123" t="s">
        <v>84</v>
      </c>
      <c r="K315" s="123"/>
      <c r="L315" s="123"/>
      <c r="M315" s="123"/>
      <c r="N315" s="123"/>
      <c r="O315" s="123"/>
      <c r="P315" s="123"/>
      <c r="Q315" s="123"/>
      <c r="R315" s="123"/>
      <c r="S315" s="123"/>
      <c r="T315" s="123"/>
      <c r="U315" s="123"/>
      <c r="V315" s="124"/>
      <c r="W315" s="39" t="str">
        <f>IF(J315="No","Please justify the answer.","")</f>
        <v/>
      </c>
    </row>
    <row r="316" spans="1:23" s="11" customFormat="1" ht="63.75" customHeight="1" x14ac:dyDescent="0.2">
      <c r="A316" s="125" t="s">
        <v>108</v>
      </c>
      <c r="B316" s="149"/>
      <c r="C316" s="149"/>
      <c r="D316" s="149"/>
      <c r="E316" s="149"/>
      <c r="F316" s="149"/>
      <c r="G316" s="149"/>
      <c r="H316" s="149"/>
      <c r="I316" s="149"/>
      <c r="J316" s="123" t="s">
        <v>84</v>
      </c>
      <c r="K316" s="123"/>
      <c r="L316" s="123"/>
      <c r="M316" s="123"/>
      <c r="N316" s="123"/>
      <c r="O316" s="123"/>
      <c r="P316" s="123"/>
      <c r="Q316" s="123"/>
      <c r="R316" s="123"/>
      <c r="S316" s="123"/>
      <c r="T316" s="123"/>
      <c r="U316" s="123"/>
      <c r="V316" s="124"/>
      <c r="W316" s="39" t="str">
        <f>IF(J316="No","Please justify the answer.","")</f>
        <v/>
      </c>
    </row>
    <row r="317" spans="1:23" s="11" customFormat="1" ht="9" customHeight="1" x14ac:dyDescent="0.2">
      <c r="A317" s="45"/>
      <c r="B317" s="46"/>
      <c r="C317" s="46"/>
      <c r="D317" s="46"/>
      <c r="E317" s="46"/>
      <c r="F317" s="46"/>
      <c r="G317" s="46"/>
      <c r="H317" s="46"/>
      <c r="I317" s="46"/>
      <c r="J317" s="46"/>
      <c r="K317" s="46"/>
      <c r="L317" s="37"/>
      <c r="M317" s="37"/>
      <c r="N317" s="37"/>
      <c r="O317" s="37"/>
      <c r="P317" s="37"/>
      <c r="Q317" s="37"/>
      <c r="R317" s="37"/>
      <c r="S317" s="37"/>
      <c r="T317" s="37"/>
      <c r="U317" s="37"/>
      <c r="V317" s="37"/>
      <c r="W317" s="12"/>
    </row>
    <row r="318" spans="1:23" s="11" customFormat="1" ht="15" customHeight="1" x14ac:dyDescent="0.2">
      <c r="A318" s="47" t="s">
        <v>40</v>
      </c>
      <c r="B318" s="151" t="s">
        <v>64</v>
      </c>
      <c r="C318" s="151"/>
      <c r="D318" s="151"/>
      <c r="E318" s="151"/>
      <c r="F318" s="151"/>
      <c r="G318" s="151"/>
      <c r="H318" s="151"/>
      <c r="I318" s="151"/>
      <c r="J318" s="151"/>
      <c r="K318" s="152"/>
    </row>
    <row r="319" spans="1:23" s="11" customFormat="1" ht="18.75" customHeight="1" x14ac:dyDescent="0.2">
      <c r="A319" s="147" t="str">
        <f>$A$280</f>
        <v>Question</v>
      </c>
      <c r="B319" s="146"/>
      <c r="C319" s="146"/>
      <c r="D319" s="146"/>
      <c r="E319" s="146"/>
      <c r="F319" s="146"/>
      <c r="G319" s="146"/>
      <c r="H319" s="146"/>
      <c r="I319" s="146"/>
      <c r="J319" s="146" t="str">
        <f>$J$280</f>
        <v>Yes / No</v>
      </c>
      <c r="K319" s="146"/>
      <c r="L319" s="146" t="str">
        <f>$L$280</f>
        <v>Comments</v>
      </c>
      <c r="M319" s="146"/>
      <c r="N319" s="146"/>
      <c r="O319" s="146"/>
      <c r="P319" s="146"/>
      <c r="Q319" s="146"/>
      <c r="R319" s="146"/>
      <c r="S319" s="146"/>
      <c r="T319" s="146"/>
      <c r="U319" s="146"/>
      <c r="V319" s="148"/>
      <c r="W319" s="12"/>
    </row>
    <row r="320" spans="1:23" s="11" customFormat="1" ht="63.75" customHeight="1" x14ac:dyDescent="0.2">
      <c r="A320" s="125" t="s">
        <v>111</v>
      </c>
      <c r="B320" s="149"/>
      <c r="C320" s="149"/>
      <c r="D320" s="149"/>
      <c r="E320" s="149"/>
      <c r="F320" s="149"/>
      <c r="G320" s="149"/>
      <c r="H320" s="149"/>
      <c r="I320" s="149"/>
      <c r="J320" s="123" t="s">
        <v>84</v>
      </c>
      <c r="K320" s="123"/>
      <c r="L320" s="123"/>
      <c r="M320" s="123"/>
      <c r="N320" s="123"/>
      <c r="O320" s="123"/>
      <c r="P320" s="123"/>
      <c r="Q320" s="123"/>
      <c r="R320" s="123"/>
      <c r="S320" s="123"/>
      <c r="T320" s="123"/>
      <c r="U320" s="123"/>
      <c r="V320" s="124"/>
      <c r="W320" s="39" t="str">
        <f>IF(J320="No","Please justify the answer.","")</f>
        <v/>
      </c>
    </row>
    <row r="321" spans="1:23" s="11" customFormat="1" ht="63" customHeight="1" x14ac:dyDescent="0.2">
      <c r="A321" s="125" t="s">
        <v>112</v>
      </c>
      <c r="B321" s="149"/>
      <c r="C321" s="149"/>
      <c r="D321" s="149"/>
      <c r="E321" s="149"/>
      <c r="F321" s="149"/>
      <c r="G321" s="149"/>
      <c r="H321" s="149"/>
      <c r="I321" s="149"/>
      <c r="J321" s="123" t="s">
        <v>84</v>
      </c>
      <c r="K321" s="123"/>
      <c r="L321" s="123"/>
      <c r="M321" s="123"/>
      <c r="N321" s="123"/>
      <c r="O321" s="123"/>
      <c r="P321" s="123"/>
      <c r="Q321" s="123"/>
      <c r="R321" s="123"/>
      <c r="S321" s="123"/>
      <c r="T321" s="123"/>
      <c r="U321" s="123"/>
      <c r="V321" s="124"/>
      <c r="W321" s="39" t="str">
        <f>IF(J321="No","Please justify the answer.","")</f>
        <v/>
      </c>
    </row>
    <row r="322" spans="1:23" s="11" customFormat="1" ht="9" customHeight="1" x14ac:dyDescent="0.2">
      <c r="A322" s="38"/>
      <c r="B322" s="38"/>
      <c r="C322" s="38"/>
      <c r="D322" s="38"/>
      <c r="E322" s="38"/>
      <c r="F322" s="38"/>
      <c r="G322" s="38"/>
      <c r="H322" s="38"/>
      <c r="I322" s="38"/>
      <c r="J322" s="38"/>
      <c r="K322" s="38"/>
      <c r="L322" s="37"/>
      <c r="M322" s="37"/>
      <c r="N322" s="37"/>
      <c r="O322" s="37"/>
      <c r="P322" s="37"/>
      <c r="Q322" s="37"/>
      <c r="R322" s="37"/>
      <c r="S322" s="37"/>
      <c r="T322" s="37"/>
      <c r="U322" s="37"/>
      <c r="V322" s="37"/>
      <c r="W322" s="48"/>
    </row>
    <row r="323" spans="1:23" s="11" customFormat="1" ht="15" customHeight="1" x14ac:dyDescent="0.2">
      <c r="A323" s="43" t="s">
        <v>41</v>
      </c>
      <c r="B323" s="121" t="s">
        <v>63</v>
      </c>
      <c r="C323" s="121"/>
      <c r="D323" s="121"/>
      <c r="E323" s="121"/>
      <c r="F323" s="121"/>
      <c r="G323" s="121"/>
      <c r="H323" s="121"/>
      <c r="I323" s="121"/>
      <c r="J323" s="121"/>
      <c r="K323" s="122"/>
      <c r="L323" s="44"/>
      <c r="M323" s="44"/>
      <c r="N323" s="44"/>
      <c r="O323" s="44"/>
      <c r="P323" s="44"/>
      <c r="Q323" s="44"/>
      <c r="R323" s="44"/>
      <c r="S323" s="44"/>
      <c r="T323" s="44"/>
      <c r="U323" s="44"/>
      <c r="V323" s="44"/>
      <c r="W323" s="44"/>
    </row>
    <row r="324" spans="1:23" s="11" customFormat="1" ht="18.75" customHeight="1" x14ac:dyDescent="0.2">
      <c r="A324" s="147" t="str">
        <f>$A$280</f>
        <v>Question</v>
      </c>
      <c r="B324" s="146"/>
      <c r="C324" s="146"/>
      <c r="D324" s="146"/>
      <c r="E324" s="146"/>
      <c r="F324" s="146"/>
      <c r="G324" s="146"/>
      <c r="H324" s="146"/>
      <c r="I324" s="146"/>
      <c r="J324" s="146" t="str">
        <f>$J$280</f>
        <v>Yes / No</v>
      </c>
      <c r="K324" s="146"/>
      <c r="L324" s="146" t="str">
        <f>$L$280</f>
        <v>Comments</v>
      </c>
      <c r="M324" s="146"/>
      <c r="N324" s="146"/>
      <c r="O324" s="146"/>
      <c r="P324" s="146"/>
      <c r="Q324" s="146"/>
      <c r="R324" s="146"/>
      <c r="S324" s="146"/>
      <c r="T324" s="146"/>
      <c r="U324" s="146"/>
      <c r="V324" s="148"/>
      <c r="W324" s="12"/>
    </row>
    <row r="325" spans="1:23" s="11" customFormat="1" ht="63.75" customHeight="1" x14ac:dyDescent="0.2">
      <c r="A325" s="197" t="s">
        <v>113</v>
      </c>
      <c r="B325" s="198"/>
      <c r="C325" s="198"/>
      <c r="D325" s="198"/>
      <c r="E325" s="198"/>
      <c r="F325" s="198"/>
      <c r="G325" s="198"/>
      <c r="H325" s="198"/>
      <c r="I325" s="198"/>
      <c r="J325" s="153" t="s">
        <v>84</v>
      </c>
      <c r="K325" s="153"/>
      <c r="L325" s="123"/>
      <c r="M325" s="123"/>
      <c r="N325" s="123"/>
      <c r="O325" s="123"/>
      <c r="P325" s="123"/>
      <c r="Q325" s="123"/>
      <c r="R325" s="123"/>
      <c r="S325" s="123"/>
      <c r="T325" s="123"/>
      <c r="U325" s="123"/>
      <c r="V325" s="124"/>
      <c r="W325" s="39" t="str">
        <f t="shared" ref="W325:W328" si="43">IF(J325="No","Please justify the answer.","")</f>
        <v/>
      </c>
    </row>
    <row r="326" spans="1:23" s="11" customFormat="1" ht="63.75" customHeight="1" x14ac:dyDescent="0.2">
      <c r="A326" s="125" t="s">
        <v>114</v>
      </c>
      <c r="B326" s="149"/>
      <c r="C326" s="149"/>
      <c r="D326" s="149"/>
      <c r="E326" s="149"/>
      <c r="F326" s="149"/>
      <c r="G326" s="149"/>
      <c r="H326" s="149"/>
      <c r="I326" s="149"/>
      <c r="J326" s="123" t="s">
        <v>84</v>
      </c>
      <c r="K326" s="123"/>
      <c r="L326" s="123"/>
      <c r="M326" s="123"/>
      <c r="N326" s="123"/>
      <c r="O326" s="123"/>
      <c r="P326" s="123"/>
      <c r="Q326" s="123"/>
      <c r="R326" s="123"/>
      <c r="S326" s="123"/>
      <c r="T326" s="123"/>
      <c r="U326" s="123"/>
      <c r="V326" s="124"/>
      <c r="W326" s="39" t="str">
        <f t="shared" si="43"/>
        <v/>
      </c>
    </row>
    <row r="327" spans="1:23" s="11" customFormat="1" ht="63.75" customHeight="1" x14ac:dyDescent="0.2">
      <c r="A327" s="125" t="s">
        <v>115</v>
      </c>
      <c r="B327" s="149"/>
      <c r="C327" s="149"/>
      <c r="D327" s="149"/>
      <c r="E327" s="149"/>
      <c r="F327" s="149"/>
      <c r="G327" s="149"/>
      <c r="H327" s="149"/>
      <c r="I327" s="149"/>
      <c r="J327" s="123" t="s">
        <v>84</v>
      </c>
      <c r="K327" s="123"/>
      <c r="L327" s="123"/>
      <c r="M327" s="123"/>
      <c r="N327" s="123"/>
      <c r="O327" s="123"/>
      <c r="P327" s="123"/>
      <c r="Q327" s="123"/>
      <c r="R327" s="123"/>
      <c r="S327" s="123"/>
      <c r="T327" s="123"/>
      <c r="U327" s="123"/>
      <c r="V327" s="124"/>
      <c r="W327" s="39" t="str">
        <f t="shared" si="43"/>
        <v/>
      </c>
    </row>
    <row r="328" spans="1:23" s="11" customFormat="1" ht="63.75" customHeight="1" x14ac:dyDescent="0.2">
      <c r="A328" s="125" t="s">
        <v>116</v>
      </c>
      <c r="B328" s="149"/>
      <c r="C328" s="149"/>
      <c r="D328" s="149"/>
      <c r="E328" s="149"/>
      <c r="F328" s="149"/>
      <c r="G328" s="149"/>
      <c r="H328" s="149"/>
      <c r="I328" s="149"/>
      <c r="J328" s="123" t="s">
        <v>84</v>
      </c>
      <c r="K328" s="123"/>
      <c r="L328" s="123"/>
      <c r="M328" s="123"/>
      <c r="N328" s="123"/>
      <c r="O328" s="123"/>
      <c r="P328" s="123"/>
      <c r="Q328" s="123"/>
      <c r="R328" s="123"/>
      <c r="S328" s="123"/>
      <c r="T328" s="123"/>
      <c r="U328" s="123"/>
      <c r="V328" s="124"/>
      <c r="W328" s="39" t="str">
        <f t="shared" si="43"/>
        <v/>
      </c>
    </row>
    <row r="329" spans="1:23" s="11" customFormat="1" ht="9" customHeight="1" x14ac:dyDescent="0.2">
      <c r="A329" s="38"/>
      <c r="B329" s="38"/>
      <c r="C329" s="38"/>
      <c r="D329" s="38"/>
      <c r="E329" s="38"/>
      <c r="F329" s="38"/>
      <c r="G329" s="38"/>
      <c r="H329" s="38"/>
      <c r="I329" s="38"/>
      <c r="J329" s="38"/>
      <c r="K329" s="38"/>
      <c r="L329" s="37"/>
      <c r="M329" s="37"/>
      <c r="N329" s="37"/>
      <c r="O329" s="37"/>
      <c r="P329" s="37"/>
      <c r="Q329" s="37"/>
      <c r="R329" s="37"/>
      <c r="S329" s="37"/>
      <c r="T329" s="37"/>
      <c r="U329" s="37"/>
      <c r="V329" s="37"/>
      <c r="W329" s="48"/>
    </row>
    <row r="330" spans="1:23" s="11" customFormat="1" ht="15" customHeight="1" x14ac:dyDescent="0.2">
      <c r="A330" s="43" t="s">
        <v>42</v>
      </c>
      <c r="B330" s="121" t="s">
        <v>19</v>
      </c>
      <c r="C330" s="121"/>
      <c r="D330" s="121"/>
      <c r="E330" s="121"/>
      <c r="F330" s="121"/>
      <c r="G330" s="121"/>
      <c r="H330" s="121"/>
      <c r="I330" s="121"/>
      <c r="J330" s="121"/>
      <c r="K330" s="122"/>
      <c r="L330" s="44"/>
      <c r="M330" s="44"/>
      <c r="N330" s="44"/>
      <c r="O330" s="44"/>
      <c r="P330" s="44"/>
      <c r="Q330" s="44"/>
      <c r="R330" s="44"/>
      <c r="S330" s="44"/>
      <c r="T330" s="44"/>
      <c r="U330" s="44"/>
      <c r="V330" s="44"/>
      <c r="W330" s="44"/>
    </row>
    <row r="331" spans="1:23" s="11" customFormat="1" ht="18.75" customHeight="1" x14ac:dyDescent="0.2">
      <c r="A331" s="147" t="str">
        <f>$A$280</f>
        <v>Question</v>
      </c>
      <c r="B331" s="146"/>
      <c r="C331" s="146"/>
      <c r="D331" s="146"/>
      <c r="E331" s="146"/>
      <c r="F331" s="146"/>
      <c r="G331" s="146"/>
      <c r="H331" s="146"/>
      <c r="I331" s="146"/>
      <c r="J331" s="146" t="str">
        <f>$J$280</f>
        <v>Yes / No</v>
      </c>
      <c r="K331" s="146"/>
      <c r="L331" s="146" t="str">
        <f>$L$280</f>
        <v>Comments</v>
      </c>
      <c r="M331" s="146"/>
      <c r="N331" s="146"/>
      <c r="O331" s="146"/>
      <c r="P331" s="146"/>
      <c r="Q331" s="146"/>
      <c r="R331" s="146"/>
      <c r="S331" s="146"/>
      <c r="T331" s="146"/>
      <c r="U331" s="146"/>
      <c r="V331" s="148"/>
      <c r="W331" s="12"/>
    </row>
    <row r="332" spans="1:23" s="11" customFormat="1" ht="63.75" customHeight="1" x14ac:dyDescent="0.2">
      <c r="A332" s="125" t="s">
        <v>117</v>
      </c>
      <c r="B332" s="149"/>
      <c r="C332" s="149"/>
      <c r="D332" s="149"/>
      <c r="E332" s="149"/>
      <c r="F332" s="149"/>
      <c r="G332" s="149"/>
      <c r="H332" s="149"/>
      <c r="I332" s="149"/>
      <c r="J332" s="123" t="s">
        <v>84</v>
      </c>
      <c r="K332" s="123"/>
      <c r="L332" s="123"/>
      <c r="M332" s="123"/>
      <c r="N332" s="123"/>
      <c r="O332" s="123"/>
      <c r="P332" s="123"/>
      <c r="Q332" s="123"/>
      <c r="R332" s="123"/>
      <c r="S332" s="123"/>
      <c r="T332" s="123"/>
      <c r="U332" s="123"/>
      <c r="V332" s="124"/>
      <c r="W332" s="39" t="str">
        <f t="shared" ref="W332:W337" si="44">IF(J332="No","Please justify the answer.","")</f>
        <v/>
      </c>
    </row>
    <row r="333" spans="1:23" s="11" customFormat="1" ht="86.25" customHeight="1" x14ac:dyDescent="0.2">
      <c r="A333" s="125" t="s">
        <v>118</v>
      </c>
      <c r="B333" s="149"/>
      <c r="C333" s="149"/>
      <c r="D333" s="149"/>
      <c r="E333" s="149"/>
      <c r="F333" s="149"/>
      <c r="G333" s="149"/>
      <c r="H333" s="149"/>
      <c r="I333" s="149"/>
      <c r="J333" s="123" t="s">
        <v>84</v>
      </c>
      <c r="K333" s="123"/>
      <c r="L333" s="123"/>
      <c r="M333" s="123"/>
      <c r="N333" s="123"/>
      <c r="O333" s="123"/>
      <c r="P333" s="123"/>
      <c r="Q333" s="123"/>
      <c r="R333" s="123"/>
      <c r="S333" s="123"/>
      <c r="T333" s="123"/>
      <c r="U333" s="123"/>
      <c r="V333" s="124"/>
      <c r="W333" s="39" t="str">
        <f t="shared" si="44"/>
        <v/>
      </c>
    </row>
    <row r="334" spans="1:23" s="11" customFormat="1" ht="63.75" customHeight="1" x14ac:dyDescent="0.2">
      <c r="A334" s="125" t="s">
        <v>119</v>
      </c>
      <c r="B334" s="149"/>
      <c r="C334" s="149"/>
      <c r="D334" s="149"/>
      <c r="E334" s="149"/>
      <c r="F334" s="149"/>
      <c r="G334" s="149"/>
      <c r="H334" s="149"/>
      <c r="I334" s="149"/>
      <c r="J334" s="123" t="s">
        <v>84</v>
      </c>
      <c r="K334" s="123"/>
      <c r="L334" s="123"/>
      <c r="M334" s="123"/>
      <c r="N334" s="123"/>
      <c r="O334" s="123"/>
      <c r="P334" s="123"/>
      <c r="Q334" s="123"/>
      <c r="R334" s="123"/>
      <c r="S334" s="123"/>
      <c r="T334" s="123"/>
      <c r="U334" s="123"/>
      <c r="V334" s="124"/>
      <c r="W334" s="39" t="str">
        <f t="shared" si="44"/>
        <v/>
      </c>
    </row>
    <row r="335" spans="1:23" s="11" customFormat="1" ht="63.75" customHeight="1" x14ac:dyDescent="0.2">
      <c r="A335" s="125" t="s">
        <v>120</v>
      </c>
      <c r="B335" s="149"/>
      <c r="C335" s="149"/>
      <c r="D335" s="149"/>
      <c r="E335" s="149"/>
      <c r="F335" s="149"/>
      <c r="G335" s="149"/>
      <c r="H335" s="149"/>
      <c r="I335" s="149"/>
      <c r="J335" s="123" t="s">
        <v>84</v>
      </c>
      <c r="K335" s="123"/>
      <c r="L335" s="123"/>
      <c r="M335" s="123"/>
      <c r="N335" s="123"/>
      <c r="O335" s="123"/>
      <c r="P335" s="123"/>
      <c r="Q335" s="123"/>
      <c r="R335" s="123"/>
      <c r="S335" s="123"/>
      <c r="T335" s="123"/>
      <c r="U335" s="123"/>
      <c r="V335" s="124"/>
      <c r="W335" s="39" t="str">
        <f t="shared" si="44"/>
        <v/>
      </c>
    </row>
    <row r="336" spans="1:23" s="11" customFormat="1" ht="52.5" customHeight="1" x14ac:dyDescent="0.2">
      <c r="A336" s="125" t="s">
        <v>122</v>
      </c>
      <c r="B336" s="149"/>
      <c r="C336" s="149"/>
      <c r="D336" s="149"/>
      <c r="E336" s="149"/>
      <c r="F336" s="149"/>
      <c r="G336" s="149"/>
      <c r="H336" s="149"/>
      <c r="I336" s="149"/>
      <c r="J336" s="123" t="s">
        <v>84</v>
      </c>
      <c r="K336" s="123"/>
      <c r="L336" s="123"/>
      <c r="M336" s="123"/>
      <c r="N336" s="123"/>
      <c r="O336" s="123"/>
      <c r="P336" s="123"/>
      <c r="Q336" s="123"/>
      <c r="R336" s="123"/>
      <c r="S336" s="123"/>
      <c r="T336" s="123"/>
      <c r="U336" s="123"/>
      <c r="V336" s="124"/>
      <c r="W336" s="39" t="str">
        <f>IF(J336="No","Please indicate the impact/consequences (if applicable) in the comments box.",IF(J336="Yes","Please indicate in the comments box the number of days between the rejection notifications and the award notification.",""))</f>
        <v/>
      </c>
    </row>
    <row r="337" spans="1:23" s="11" customFormat="1" ht="63.75" customHeight="1" x14ac:dyDescent="0.2">
      <c r="A337" s="125" t="s">
        <v>121</v>
      </c>
      <c r="B337" s="149"/>
      <c r="C337" s="149"/>
      <c r="D337" s="149"/>
      <c r="E337" s="149"/>
      <c r="F337" s="149"/>
      <c r="G337" s="149"/>
      <c r="H337" s="149"/>
      <c r="I337" s="149"/>
      <c r="J337" s="123" t="s">
        <v>84</v>
      </c>
      <c r="K337" s="123"/>
      <c r="L337" s="123"/>
      <c r="M337" s="123"/>
      <c r="N337" s="123"/>
      <c r="O337" s="123"/>
      <c r="P337" s="123"/>
      <c r="Q337" s="123"/>
      <c r="R337" s="123"/>
      <c r="S337" s="123"/>
      <c r="T337" s="123"/>
      <c r="U337" s="123"/>
      <c r="V337" s="124"/>
      <c r="W337" s="39" t="str">
        <f t="shared" si="44"/>
        <v/>
      </c>
    </row>
    <row r="338" spans="1:23" s="11" customFormat="1" ht="52.5" customHeight="1" x14ac:dyDescent="0.2">
      <c r="A338" s="125" t="s">
        <v>123</v>
      </c>
      <c r="B338" s="149"/>
      <c r="C338" s="149"/>
      <c r="D338" s="149"/>
      <c r="E338" s="149"/>
      <c r="F338" s="149"/>
      <c r="G338" s="149"/>
      <c r="H338" s="149"/>
      <c r="I338" s="149"/>
      <c r="J338" s="123" t="s">
        <v>84</v>
      </c>
      <c r="K338" s="123"/>
      <c r="L338" s="123"/>
      <c r="M338" s="123"/>
      <c r="N338" s="123"/>
      <c r="O338" s="123"/>
      <c r="P338" s="123"/>
      <c r="Q338" s="123"/>
      <c r="R338" s="123"/>
      <c r="S338" s="123"/>
      <c r="T338" s="123"/>
      <c r="U338" s="123"/>
      <c r="V338" s="124"/>
    </row>
    <row r="339" spans="1:23" s="11" customFormat="1" ht="41.25" customHeight="1" x14ac:dyDescent="0.2">
      <c r="A339" s="125" t="s">
        <v>124</v>
      </c>
      <c r="B339" s="149"/>
      <c r="C339" s="149"/>
      <c r="D339" s="149"/>
      <c r="E339" s="149"/>
      <c r="F339" s="149"/>
      <c r="G339" s="149"/>
      <c r="H339" s="149"/>
      <c r="I339" s="149"/>
      <c r="J339" s="123" t="s">
        <v>84</v>
      </c>
      <c r="K339" s="123"/>
      <c r="L339" s="123"/>
      <c r="M339" s="123"/>
      <c r="N339" s="123"/>
      <c r="O339" s="123"/>
      <c r="P339" s="123"/>
      <c r="Q339" s="123"/>
      <c r="R339" s="123"/>
      <c r="S339" s="123"/>
      <c r="T339" s="123"/>
      <c r="U339" s="123"/>
      <c r="V339" s="124"/>
    </row>
    <row r="340" spans="1:23" s="11" customFormat="1" ht="9" customHeight="1" x14ac:dyDescent="0.2">
      <c r="A340" s="38"/>
      <c r="B340" s="38"/>
      <c r="C340" s="38"/>
      <c r="D340" s="38"/>
      <c r="E340" s="38"/>
      <c r="F340" s="38"/>
      <c r="G340" s="38"/>
      <c r="H340" s="38"/>
      <c r="I340" s="38"/>
      <c r="J340" s="38"/>
      <c r="K340" s="38"/>
      <c r="L340" s="37"/>
      <c r="M340" s="37"/>
      <c r="N340" s="37"/>
      <c r="O340" s="37"/>
      <c r="P340" s="37"/>
      <c r="Q340" s="37"/>
      <c r="R340" s="37"/>
      <c r="S340" s="37"/>
      <c r="T340" s="37"/>
      <c r="U340" s="37"/>
      <c r="V340" s="37"/>
      <c r="W340" s="48"/>
    </row>
    <row r="341" spans="1:23" s="11" customFormat="1" ht="15" customHeight="1" x14ac:dyDescent="0.2">
      <c r="A341" s="43" t="s">
        <v>43</v>
      </c>
      <c r="B341" s="121" t="s">
        <v>18</v>
      </c>
      <c r="C341" s="121"/>
      <c r="D341" s="121"/>
      <c r="E341" s="121"/>
      <c r="F341" s="121"/>
      <c r="G341" s="121"/>
      <c r="H341" s="121"/>
      <c r="I341" s="121"/>
      <c r="J341" s="121"/>
      <c r="K341" s="122"/>
      <c r="L341" s="44"/>
      <c r="M341" s="44"/>
      <c r="N341" s="44"/>
      <c r="O341" s="44"/>
      <c r="P341" s="44"/>
      <c r="Q341" s="44"/>
      <c r="R341" s="44"/>
      <c r="S341" s="44"/>
      <c r="T341" s="44"/>
      <c r="U341" s="44"/>
      <c r="V341" s="44"/>
      <c r="W341" s="44"/>
    </row>
    <row r="342" spans="1:23" s="11" customFormat="1" ht="18.75" customHeight="1" x14ac:dyDescent="0.2">
      <c r="A342" s="147" t="str">
        <f>$A$280</f>
        <v>Question</v>
      </c>
      <c r="B342" s="146"/>
      <c r="C342" s="146"/>
      <c r="D342" s="146"/>
      <c r="E342" s="146"/>
      <c r="F342" s="146"/>
      <c r="G342" s="146"/>
      <c r="H342" s="146"/>
      <c r="I342" s="146"/>
      <c r="J342" s="146" t="str">
        <f>$J$280</f>
        <v>Yes / No</v>
      </c>
      <c r="K342" s="146"/>
      <c r="L342" s="146" t="str">
        <f>$L$280</f>
        <v>Comments</v>
      </c>
      <c r="M342" s="146"/>
      <c r="N342" s="146"/>
      <c r="O342" s="146"/>
      <c r="P342" s="146"/>
      <c r="Q342" s="146"/>
      <c r="R342" s="146"/>
      <c r="S342" s="146"/>
      <c r="T342" s="146"/>
      <c r="U342" s="146"/>
      <c r="V342" s="148"/>
      <c r="W342" s="12"/>
    </row>
    <row r="343" spans="1:23" s="11" customFormat="1" ht="41.25" customHeight="1" x14ac:dyDescent="0.2">
      <c r="A343" s="125" t="s">
        <v>125</v>
      </c>
      <c r="B343" s="149"/>
      <c r="C343" s="149"/>
      <c r="D343" s="149"/>
      <c r="E343" s="149"/>
      <c r="F343" s="149"/>
      <c r="G343" s="149"/>
      <c r="H343" s="149"/>
      <c r="I343" s="149"/>
      <c r="J343" s="123" t="s">
        <v>84</v>
      </c>
      <c r="K343" s="123"/>
      <c r="L343" s="123"/>
      <c r="M343" s="123"/>
      <c r="N343" s="123"/>
      <c r="O343" s="123"/>
      <c r="P343" s="123"/>
      <c r="Q343" s="123"/>
      <c r="R343" s="123"/>
      <c r="S343" s="123"/>
      <c r="T343" s="123"/>
      <c r="U343" s="123"/>
      <c r="V343" s="124"/>
      <c r="W343" s="39" t="str">
        <f>IF(J343="No","Please justify the answer.",IF(J343="Yes","Please briefly describe the internal control system in place.",""))</f>
        <v/>
      </c>
    </row>
    <row r="344" spans="1:23" s="11" customFormat="1" ht="52.5" customHeight="1" x14ac:dyDescent="0.2">
      <c r="A344" s="125" t="s">
        <v>126</v>
      </c>
      <c r="B344" s="149"/>
      <c r="C344" s="149"/>
      <c r="D344" s="149"/>
      <c r="E344" s="149"/>
      <c r="F344" s="149"/>
      <c r="G344" s="149"/>
      <c r="H344" s="149"/>
      <c r="I344" s="149"/>
      <c r="J344" s="123" t="s">
        <v>84</v>
      </c>
      <c r="K344" s="123"/>
      <c r="L344" s="123"/>
      <c r="M344" s="123"/>
      <c r="N344" s="123"/>
      <c r="O344" s="123"/>
      <c r="P344" s="123"/>
      <c r="Q344" s="123"/>
      <c r="R344" s="123"/>
      <c r="S344" s="123"/>
      <c r="T344" s="123"/>
      <c r="U344" s="123"/>
      <c r="V344" s="124"/>
      <c r="W344" s="39" t="str">
        <f>IF(J344="No","Please justify the answer.",IF(J344="Yes","Please briefly describe how procurement is being monitored.",""))</f>
        <v/>
      </c>
    </row>
    <row r="345" spans="1:23" s="11" customFormat="1" ht="63.75" customHeight="1" x14ac:dyDescent="0.2">
      <c r="A345" s="125" t="s">
        <v>127</v>
      </c>
      <c r="B345" s="149"/>
      <c r="C345" s="149"/>
      <c r="D345" s="149"/>
      <c r="E345" s="149"/>
      <c r="F345" s="149"/>
      <c r="G345" s="149"/>
      <c r="H345" s="149"/>
      <c r="I345" s="149"/>
      <c r="J345" s="123" t="s">
        <v>84</v>
      </c>
      <c r="K345" s="123"/>
      <c r="L345" s="123"/>
      <c r="M345" s="123"/>
      <c r="N345" s="123"/>
      <c r="O345" s="123"/>
      <c r="P345" s="123"/>
      <c r="Q345" s="123"/>
      <c r="R345" s="123"/>
      <c r="S345" s="123"/>
      <c r="T345" s="123"/>
      <c r="U345" s="123"/>
      <c r="V345" s="124"/>
      <c r="W345" s="39" t="str">
        <f>IF(J345="No","Please justify the answer.",IF(J345="Yes","Please briefly describe the procedure in place.",""))</f>
        <v/>
      </c>
    </row>
    <row r="346" spans="1:23" s="11" customFormat="1" ht="63.75" customHeight="1" x14ac:dyDescent="0.2">
      <c r="A346" s="125" t="s">
        <v>128</v>
      </c>
      <c r="B346" s="149"/>
      <c r="C346" s="149"/>
      <c r="D346" s="149"/>
      <c r="E346" s="149"/>
      <c r="F346" s="149"/>
      <c r="G346" s="149"/>
      <c r="H346" s="149"/>
      <c r="I346" s="149"/>
      <c r="J346" s="123" t="s">
        <v>84</v>
      </c>
      <c r="K346" s="123"/>
      <c r="L346" s="123"/>
      <c r="M346" s="123"/>
      <c r="N346" s="123"/>
      <c r="O346" s="123"/>
      <c r="P346" s="123"/>
      <c r="Q346" s="123"/>
      <c r="R346" s="123"/>
      <c r="S346" s="123"/>
      <c r="T346" s="123"/>
      <c r="U346" s="123"/>
      <c r="V346" s="124"/>
      <c r="W346" s="39" t="str">
        <f>IF(J346="No","Please justify the answer.",IF(J346="Yes","Please briefly describe the data available in these declarations.",""))</f>
        <v/>
      </c>
    </row>
    <row r="347" spans="1:23" s="11" customFormat="1" ht="86.25" customHeight="1" x14ac:dyDescent="0.2">
      <c r="A347" s="125" t="s">
        <v>129</v>
      </c>
      <c r="B347" s="149"/>
      <c r="C347" s="149"/>
      <c r="D347" s="149"/>
      <c r="E347" s="149"/>
      <c r="F347" s="149"/>
      <c r="G347" s="149"/>
      <c r="H347" s="149"/>
      <c r="I347" s="149"/>
      <c r="J347" s="123" t="s">
        <v>84</v>
      </c>
      <c r="K347" s="123"/>
      <c r="L347" s="123"/>
      <c r="M347" s="123"/>
      <c r="N347" s="123"/>
      <c r="O347" s="123"/>
      <c r="P347" s="123"/>
      <c r="Q347" s="123"/>
      <c r="R347" s="123"/>
      <c r="S347" s="123"/>
      <c r="T347" s="123"/>
      <c r="U347" s="123"/>
      <c r="V347" s="124"/>
      <c r="W347" s="39" t="str">
        <f>IF(J347="No","Please justify the answer.",IF(J347="Yes","",""))</f>
        <v/>
      </c>
    </row>
    <row r="348" spans="1:23" s="11" customFormat="1" ht="52.5" customHeight="1" x14ac:dyDescent="0.2">
      <c r="A348" s="125" t="s">
        <v>130</v>
      </c>
      <c r="B348" s="149"/>
      <c r="C348" s="149"/>
      <c r="D348" s="149"/>
      <c r="E348" s="149"/>
      <c r="F348" s="149"/>
      <c r="G348" s="149"/>
      <c r="H348" s="149"/>
      <c r="I348" s="149"/>
      <c r="J348" s="123" t="s">
        <v>84</v>
      </c>
      <c r="K348" s="123"/>
      <c r="L348" s="123"/>
      <c r="M348" s="123"/>
      <c r="N348" s="123"/>
      <c r="O348" s="123"/>
      <c r="P348" s="123"/>
      <c r="Q348" s="123"/>
      <c r="R348" s="123"/>
      <c r="S348" s="123"/>
      <c r="T348" s="123"/>
      <c r="U348" s="123"/>
      <c r="V348" s="124"/>
      <c r="W348" s="39" t="str">
        <f>IF(J348="No","Please justify the answer.",IF(J348="Yes","",""))</f>
        <v/>
      </c>
    </row>
    <row r="349" spans="1:23" s="11" customFormat="1" ht="63" customHeight="1" x14ac:dyDescent="0.2">
      <c r="A349" s="125" t="s">
        <v>131</v>
      </c>
      <c r="B349" s="149"/>
      <c r="C349" s="149"/>
      <c r="D349" s="149"/>
      <c r="E349" s="149"/>
      <c r="F349" s="149"/>
      <c r="G349" s="149"/>
      <c r="H349" s="149"/>
      <c r="I349" s="149"/>
      <c r="J349" s="123" t="s">
        <v>84</v>
      </c>
      <c r="K349" s="123"/>
      <c r="L349" s="123"/>
      <c r="M349" s="123"/>
      <c r="N349" s="123"/>
      <c r="O349" s="123"/>
      <c r="P349" s="123"/>
      <c r="Q349" s="123"/>
      <c r="R349" s="123"/>
      <c r="S349" s="123"/>
      <c r="T349" s="123"/>
      <c r="U349" s="123"/>
      <c r="V349" s="124"/>
      <c r="W349" s="39" t="str">
        <f>IF(J349="No","",IF(J349="Yes","Please justify the answer.",""))</f>
        <v/>
      </c>
    </row>
    <row r="350" spans="1:23" s="11" customFormat="1" ht="9" customHeight="1" x14ac:dyDescent="0.2">
      <c r="A350" s="49"/>
      <c r="B350" s="50"/>
      <c r="C350" s="49"/>
      <c r="D350" s="49"/>
      <c r="E350" s="49"/>
      <c r="F350" s="49"/>
      <c r="G350" s="49"/>
      <c r="H350" s="49"/>
      <c r="I350" s="49"/>
      <c r="J350" s="49"/>
      <c r="K350" s="49"/>
      <c r="L350" s="49"/>
      <c r="M350" s="49"/>
      <c r="N350" s="49"/>
      <c r="O350" s="49"/>
      <c r="P350" s="49"/>
      <c r="Q350" s="49"/>
      <c r="R350" s="49"/>
      <c r="S350" s="49"/>
      <c r="T350" s="49"/>
      <c r="U350" s="49"/>
      <c r="V350" s="49"/>
      <c r="W350" s="12"/>
    </row>
    <row r="351" spans="1:23" s="6" customFormat="1" ht="15" customHeight="1" x14ac:dyDescent="0.2">
      <c r="A351" s="13" t="s">
        <v>44</v>
      </c>
      <c r="B351" s="14" t="s">
        <v>14</v>
      </c>
      <c r="C351" s="15"/>
      <c r="D351" s="15"/>
      <c r="E351" s="15"/>
      <c r="F351" s="16"/>
      <c r="G351" s="16"/>
      <c r="H351" s="16"/>
      <c r="I351" s="16"/>
      <c r="J351" s="16"/>
      <c r="K351" s="16"/>
      <c r="L351" s="16"/>
      <c r="M351" s="16"/>
      <c r="N351" s="16"/>
      <c r="O351" s="16"/>
      <c r="P351" s="16"/>
      <c r="Q351" s="16"/>
      <c r="R351" s="16"/>
      <c r="S351" s="16"/>
      <c r="T351" s="16"/>
      <c r="U351" s="16"/>
      <c r="V351" s="17"/>
      <c r="W351" s="7"/>
    </row>
    <row r="352" spans="1:23" s="11" customFormat="1" ht="18.75" customHeight="1" x14ac:dyDescent="0.2">
      <c r="A352" s="147" t="str">
        <f>$A$280</f>
        <v>Question</v>
      </c>
      <c r="B352" s="146"/>
      <c r="C352" s="146"/>
      <c r="D352" s="146"/>
      <c r="E352" s="146"/>
      <c r="F352" s="146"/>
      <c r="G352" s="146"/>
      <c r="H352" s="146"/>
      <c r="I352" s="146"/>
      <c r="J352" s="146" t="str">
        <f>$J$280</f>
        <v>Yes / No</v>
      </c>
      <c r="K352" s="146"/>
      <c r="L352" s="146" t="str">
        <f>$L$280</f>
        <v>Comments</v>
      </c>
      <c r="M352" s="146"/>
      <c r="N352" s="146"/>
      <c r="O352" s="146"/>
      <c r="P352" s="146"/>
      <c r="Q352" s="146"/>
      <c r="R352" s="146"/>
      <c r="S352" s="146"/>
      <c r="T352" s="146"/>
      <c r="U352" s="146"/>
      <c r="V352" s="148"/>
      <c r="W352" s="12"/>
    </row>
    <row r="353" spans="1:23" s="6" customFormat="1" ht="75" customHeight="1" x14ac:dyDescent="0.2">
      <c r="A353" s="125" t="s">
        <v>132</v>
      </c>
      <c r="B353" s="149"/>
      <c r="C353" s="149"/>
      <c r="D353" s="149"/>
      <c r="E353" s="149"/>
      <c r="F353" s="149"/>
      <c r="G353" s="149"/>
      <c r="H353" s="149"/>
      <c r="I353" s="149"/>
      <c r="J353" s="123" t="s">
        <v>84</v>
      </c>
      <c r="K353" s="123"/>
      <c r="L353" s="123"/>
      <c r="M353" s="123"/>
      <c r="N353" s="123"/>
      <c r="O353" s="123"/>
      <c r="P353" s="123"/>
      <c r="Q353" s="123"/>
      <c r="R353" s="123"/>
      <c r="S353" s="123"/>
      <c r="T353" s="123"/>
      <c r="U353" s="123"/>
      <c r="V353" s="124"/>
      <c r="W353" s="39" t="str">
        <f>IF(J353="No","Please justify the answer.",IF(J353="Yes","",""))</f>
        <v/>
      </c>
    </row>
    <row r="354" spans="1:23" s="6" customFormat="1" ht="86.25" customHeight="1" x14ac:dyDescent="0.2">
      <c r="A354" s="125" t="s">
        <v>133</v>
      </c>
      <c r="B354" s="149"/>
      <c r="C354" s="149"/>
      <c r="D354" s="149"/>
      <c r="E354" s="149"/>
      <c r="F354" s="149"/>
      <c r="G354" s="149"/>
      <c r="H354" s="149"/>
      <c r="I354" s="149"/>
      <c r="J354" s="123" t="s">
        <v>84</v>
      </c>
      <c r="K354" s="123"/>
      <c r="L354" s="123"/>
      <c r="M354" s="123"/>
      <c r="N354" s="123"/>
      <c r="O354" s="123"/>
      <c r="P354" s="123"/>
      <c r="Q354" s="123"/>
      <c r="R354" s="123"/>
      <c r="S354" s="123"/>
      <c r="T354" s="123"/>
      <c r="U354" s="123"/>
      <c r="V354" s="124"/>
      <c r="W354" s="39" t="str">
        <f t="shared" ref="W354:W359" si="45">IF(J354="No","Please justify the answer.",IF(J354="Yes","",""))</f>
        <v/>
      </c>
    </row>
    <row r="355" spans="1:23" s="6" customFormat="1" ht="86.25" customHeight="1" x14ac:dyDescent="0.2">
      <c r="A355" s="125" t="s">
        <v>134</v>
      </c>
      <c r="B355" s="149"/>
      <c r="C355" s="149"/>
      <c r="D355" s="149"/>
      <c r="E355" s="149"/>
      <c r="F355" s="149"/>
      <c r="G355" s="149"/>
      <c r="H355" s="149"/>
      <c r="I355" s="149"/>
      <c r="J355" s="123" t="s">
        <v>84</v>
      </c>
      <c r="K355" s="123"/>
      <c r="L355" s="123"/>
      <c r="M355" s="123"/>
      <c r="N355" s="123"/>
      <c r="O355" s="123"/>
      <c r="P355" s="123"/>
      <c r="Q355" s="123"/>
      <c r="R355" s="123"/>
      <c r="S355" s="123"/>
      <c r="T355" s="123"/>
      <c r="U355" s="123"/>
      <c r="V355" s="124"/>
      <c r="W355" s="39" t="str">
        <f t="shared" si="45"/>
        <v/>
      </c>
    </row>
    <row r="356" spans="1:23" s="6" customFormat="1" ht="75" customHeight="1" x14ac:dyDescent="0.2">
      <c r="A356" s="125" t="s">
        <v>135</v>
      </c>
      <c r="B356" s="149"/>
      <c r="C356" s="149"/>
      <c r="D356" s="149"/>
      <c r="E356" s="149"/>
      <c r="F356" s="149"/>
      <c r="G356" s="149"/>
      <c r="H356" s="149"/>
      <c r="I356" s="149"/>
      <c r="J356" s="123" t="s">
        <v>84</v>
      </c>
      <c r="K356" s="123"/>
      <c r="L356" s="123"/>
      <c r="M356" s="123"/>
      <c r="N356" s="123"/>
      <c r="O356" s="123"/>
      <c r="P356" s="123"/>
      <c r="Q356" s="123"/>
      <c r="R356" s="123"/>
      <c r="S356" s="123"/>
      <c r="T356" s="123"/>
      <c r="U356" s="123"/>
      <c r="V356" s="124"/>
      <c r="W356" s="39" t="str">
        <f t="shared" si="45"/>
        <v/>
      </c>
    </row>
    <row r="357" spans="1:23" s="6" customFormat="1" ht="97.5" customHeight="1" x14ac:dyDescent="0.2">
      <c r="A357" s="125" t="s">
        <v>136</v>
      </c>
      <c r="B357" s="149"/>
      <c r="C357" s="149"/>
      <c r="D357" s="149"/>
      <c r="E357" s="149"/>
      <c r="F357" s="149"/>
      <c r="G357" s="149"/>
      <c r="H357" s="149"/>
      <c r="I357" s="149"/>
      <c r="J357" s="123" t="s">
        <v>84</v>
      </c>
      <c r="K357" s="123"/>
      <c r="L357" s="123"/>
      <c r="M357" s="123"/>
      <c r="N357" s="123"/>
      <c r="O357" s="123"/>
      <c r="P357" s="123"/>
      <c r="Q357" s="123"/>
      <c r="R357" s="123"/>
      <c r="S357" s="123"/>
      <c r="T357" s="123"/>
      <c r="U357" s="123"/>
      <c r="V357" s="124"/>
      <c r="W357" s="39" t="str">
        <f t="shared" si="45"/>
        <v/>
      </c>
    </row>
    <row r="358" spans="1:23" s="6" customFormat="1" ht="63.75" customHeight="1" x14ac:dyDescent="0.2">
      <c r="A358" s="125" t="s">
        <v>137</v>
      </c>
      <c r="B358" s="149"/>
      <c r="C358" s="149"/>
      <c r="D358" s="149"/>
      <c r="E358" s="149"/>
      <c r="F358" s="149"/>
      <c r="G358" s="149"/>
      <c r="H358" s="149"/>
      <c r="I358" s="149"/>
      <c r="J358" s="123" t="s">
        <v>84</v>
      </c>
      <c r="K358" s="123"/>
      <c r="L358" s="123"/>
      <c r="M358" s="123"/>
      <c r="N358" s="123"/>
      <c r="O358" s="123"/>
      <c r="P358" s="123"/>
      <c r="Q358" s="123"/>
      <c r="R358" s="123"/>
      <c r="S358" s="123"/>
      <c r="T358" s="123"/>
      <c r="U358" s="123"/>
      <c r="V358" s="124"/>
      <c r="W358" s="39" t="str">
        <f t="shared" si="45"/>
        <v/>
      </c>
    </row>
    <row r="359" spans="1:23" s="6" customFormat="1" ht="113.25" customHeight="1" x14ac:dyDescent="0.2">
      <c r="A359" s="125" t="s">
        <v>165</v>
      </c>
      <c r="B359" s="149"/>
      <c r="C359" s="149"/>
      <c r="D359" s="149"/>
      <c r="E359" s="149"/>
      <c r="F359" s="149"/>
      <c r="G359" s="149"/>
      <c r="H359" s="149"/>
      <c r="I359" s="149"/>
      <c r="J359" s="123" t="s">
        <v>84</v>
      </c>
      <c r="K359" s="123"/>
      <c r="L359" s="123"/>
      <c r="M359" s="123"/>
      <c r="N359" s="123"/>
      <c r="O359" s="123"/>
      <c r="P359" s="123"/>
      <c r="Q359" s="123"/>
      <c r="R359" s="123"/>
      <c r="S359" s="123"/>
      <c r="T359" s="123"/>
      <c r="U359" s="123"/>
      <c r="V359" s="124"/>
      <c r="W359" s="39" t="str">
        <f t="shared" si="45"/>
        <v/>
      </c>
    </row>
    <row r="360" spans="1:23" s="6" customFormat="1" ht="7.5" customHeight="1" x14ac:dyDescent="0.2">
      <c r="A360" s="40"/>
      <c r="B360" s="40"/>
      <c r="C360" s="40"/>
      <c r="D360" s="40"/>
      <c r="E360" s="40"/>
      <c r="F360" s="40"/>
      <c r="G360" s="40"/>
      <c r="H360" s="40"/>
      <c r="I360" s="40"/>
      <c r="J360" s="40"/>
      <c r="K360" s="40"/>
      <c r="L360" s="40"/>
      <c r="M360" s="40"/>
      <c r="N360" s="40"/>
      <c r="O360" s="40"/>
      <c r="P360" s="40"/>
      <c r="Q360" s="40"/>
      <c r="R360" s="40"/>
      <c r="S360" s="40"/>
      <c r="T360" s="40"/>
      <c r="U360" s="40"/>
      <c r="V360" s="40"/>
      <c r="W360" s="7"/>
    </row>
    <row r="361" spans="1:23" s="6" customFormat="1" ht="15" customHeight="1" x14ac:dyDescent="0.2">
      <c r="A361" s="13" t="s">
        <v>47</v>
      </c>
      <c r="B361" s="14" t="s">
        <v>12</v>
      </c>
      <c r="C361" s="15"/>
      <c r="D361" s="15"/>
      <c r="E361" s="15"/>
      <c r="F361" s="16"/>
      <c r="G361" s="16"/>
      <c r="H361" s="16"/>
      <c r="I361" s="16"/>
      <c r="J361" s="16"/>
      <c r="K361" s="16"/>
      <c r="L361" s="16"/>
      <c r="M361" s="16"/>
      <c r="N361" s="16"/>
      <c r="O361" s="16"/>
      <c r="P361" s="16"/>
      <c r="Q361" s="16"/>
      <c r="R361" s="16"/>
      <c r="S361" s="16"/>
      <c r="T361" s="16"/>
      <c r="U361" s="16"/>
      <c r="V361" s="17"/>
      <c r="W361" s="7"/>
    </row>
    <row r="362" spans="1:23" s="11" customFormat="1" ht="9" customHeight="1" x14ac:dyDescent="0.2">
      <c r="A362" s="38"/>
      <c r="B362" s="38"/>
      <c r="C362" s="38"/>
      <c r="D362" s="38"/>
      <c r="E362" s="38"/>
      <c r="F362" s="38"/>
      <c r="G362" s="38"/>
      <c r="H362" s="38"/>
      <c r="I362" s="38"/>
      <c r="J362" s="38"/>
      <c r="K362" s="38"/>
      <c r="L362" s="37"/>
      <c r="M362" s="37"/>
      <c r="N362" s="37"/>
      <c r="O362" s="37"/>
      <c r="P362" s="37"/>
      <c r="Q362" s="37"/>
      <c r="R362" s="37"/>
      <c r="S362" s="37"/>
      <c r="T362" s="37"/>
      <c r="U362" s="37"/>
      <c r="V362" s="37"/>
      <c r="W362" s="48"/>
    </row>
    <row r="363" spans="1:23" s="11" customFormat="1" ht="15" customHeight="1" x14ac:dyDescent="0.2">
      <c r="A363" s="43" t="s">
        <v>48</v>
      </c>
      <c r="B363" s="121" t="s">
        <v>0</v>
      </c>
      <c r="C363" s="121"/>
      <c r="D363" s="121"/>
      <c r="E363" s="121"/>
      <c r="F363" s="121"/>
      <c r="G363" s="121"/>
      <c r="H363" s="121"/>
      <c r="I363" s="121"/>
      <c r="J363" s="121"/>
      <c r="K363" s="122"/>
      <c r="L363" s="44"/>
      <c r="M363" s="44"/>
      <c r="N363" s="44"/>
      <c r="O363" s="44"/>
      <c r="P363" s="44"/>
      <c r="Q363" s="44"/>
      <c r="R363" s="44"/>
      <c r="S363" s="44"/>
      <c r="T363" s="44"/>
      <c r="U363" s="44"/>
      <c r="V363" s="44"/>
      <c r="W363" s="44"/>
    </row>
    <row r="364" spans="1:23" s="11" customFormat="1" ht="18.75" customHeight="1" x14ac:dyDescent="0.2">
      <c r="A364" s="147" t="str">
        <f>$A$280</f>
        <v>Question</v>
      </c>
      <c r="B364" s="146"/>
      <c r="C364" s="146"/>
      <c r="D364" s="146"/>
      <c r="E364" s="146"/>
      <c r="F364" s="146"/>
      <c r="G364" s="146"/>
      <c r="H364" s="146"/>
      <c r="I364" s="146"/>
      <c r="J364" s="146" t="str">
        <f>$J$280</f>
        <v>Yes / No</v>
      </c>
      <c r="K364" s="146"/>
      <c r="L364" s="146" t="str">
        <f>$L$280</f>
        <v>Comments</v>
      </c>
      <c r="M364" s="146"/>
      <c r="N364" s="146"/>
      <c r="O364" s="146"/>
      <c r="P364" s="146"/>
      <c r="Q364" s="146"/>
      <c r="R364" s="146"/>
      <c r="S364" s="146"/>
      <c r="T364" s="146"/>
      <c r="U364" s="146"/>
      <c r="V364" s="148"/>
      <c r="W364" s="12"/>
    </row>
    <row r="365" spans="1:23" s="11" customFormat="1" ht="60" customHeight="1" x14ac:dyDescent="0.2">
      <c r="A365" s="125" t="s">
        <v>138</v>
      </c>
      <c r="B365" s="149"/>
      <c r="C365" s="149"/>
      <c r="D365" s="149"/>
      <c r="E365" s="149"/>
      <c r="F365" s="149"/>
      <c r="G365" s="149"/>
      <c r="H365" s="149"/>
      <c r="I365" s="149"/>
      <c r="J365" s="123" t="s">
        <v>84</v>
      </c>
      <c r="K365" s="123"/>
      <c r="L365" s="123"/>
      <c r="M365" s="123"/>
      <c r="N365" s="123"/>
      <c r="O365" s="123"/>
      <c r="P365" s="123"/>
      <c r="Q365" s="123"/>
      <c r="R365" s="123"/>
      <c r="S365" s="123"/>
      <c r="T365" s="123"/>
      <c r="U365" s="123"/>
      <c r="V365" s="124"/>
      <c r="W365" s="51"/>
    </row>
    <row r="366" spans="1:23" s="11" customFormat="1" ht="71.25" customHeight="1" x14ac:dyDescent="0.2">
      <c r="A366" s="125" t="s">
        <v>214</v>
      </c>
      <c r="B366" s="149"/>
      <c r="C366" s="149"/>
      <c r="D366" s="149"/>
      <c r="E366" s="149"/>
      <c r="F366" s="149"/>
      <c r="G366" s="149"/>
      <c r="H366" s="149"/>
      <c r="I366" s="149"/>
      <c r="J366" s="123" t="s">
        <v>84</v>
      </c>
      <c r="K366" s="123"/>
      <c r="L366" s="123"/>
      <c r="M366" s="123"/>
      <c r="N366" s="123"/>
      <c r="O366" s="123"/>
      <c r="P366" s="123"/>
      <c r="Q366" s="123"/>
      <c r="R366" s="123"/>
      <c r="S366" s="123"/>
      <c r="T366" s="123"/>
      <c r="U366" s="123"/>
      <c r="V366" s="124"/>
      <c r="W366" s="39" t="str">
        <f>IF(AND(R55&lt;&gt;0,J366="No"),"The answer is not coherent with the data provided in the -Perimeter of the on the spot check- table",IF(AND(R79&lt;&gt;0,J366="No"),"The answer is not coherent with the data provided in the -Perimeter of the on the spot check- table",IF(AND(R55=0,J366="Yes",OR(A34='JS Data'!B21,A34='JS Data'!B22)),"The answer is not coherent with the data provided in the -Perimeter of the on the spot check- table",IF(AND(R79=0,J366="Yes",A34='JS Data'!B23),"The answer is not coherent with the data provided in the -Perimeter of the on the spot check- table",IF(J366="No","Please justify the answer.",IF(J366="Yes","",""))))))</f>
        <v/>
      </c>
    </row>
    <row r="367" spans="1:23" s="11" customFormat="1" ht="97.5" customHeight="1" x14ac:dyDescent="0.2">
      <c r="A367" s="125" t="s">
        <v>139</v>
      </c>
      <c r="B367" s="149"/>
      <c r="C367" s="149"/>
      <c r="D367" s="149"/>
      <c r="E367" s="149"/>
      <c r="F367" s="149"/>
      <c r="G367" s="149"/>
      <c r="H367" s="149"/>
      <c r="I367" s="149"/>
      <c r="J367" s="123" t="s">
        <v>84</v>
      </c>
      <c r="K367" s="123"/>
      <c r="L367" s="123"/>
      <c r="M367" s="123"/>
      <c r="N367" s="123"/>
      <c r="O367" s="123"/>
      <c r="P367" s="123"/>
      <c r="Q367" s="123"/>
      <c r="R367" s="123"/>
      <c r="S367" s="123"/>
      <c r="T367" s="123"/>
      <c r="U367" s="123"/>
      <c r="V367" s="124"/>
      <c r="W367" s="39" t="str">
        <f t="shared" ref="W367:W368" si="46">IF(J367="No","Please justify the answer.",IF(J367="Yes","",""))</f>
        <v/>
      </c>
    </row>
    <row r="368" spans="1:23" s="11" customFormat="1" ht="97.5" customHeight="1" x14ac:dyDescent="0.2">
      <c r="A368" s="125" t="s">
        <v>167</v>
      </c>
      <c r="B368" s="149"/>
      <c r="C368" s="149"/>
      <c r="D368" s="149"/>
      <c r="E368" s="149"/>
      <c r="F368" s="149"/>
      <c r="G368" s="149"/>
      <c r="H368" s="149"/>
      <c r="I368" s="149"/>
      <c r="J368" s="123" t="s">
        <v>84</v>
      </c>
      <c r="K368" s="123"/>
      <c r="L368" s="123"/>
      <c r="M368" s="123"/>
      <c r="N368" s="123"/>
      <c r="O368" s="123"/>
      <c r="P368" s="123"/>
      <c r="Q368" s="123"/>
      <c r="R368" s="123"/>
      <c r="S368" s="123"/>
      <c r="T368" s="123"/>
      <c r="U368" s="123"/>
      <c r="V368" s="124"/>
      <c r="W368" s="39" t="str">
        <f t="shared" si="46"/>
        <v/>
      </c>
    </row>
    <row r="369" spans="1:23" s="11" customFormat="1" ht="97.5" customHeight="1" x14ac:dyDescent="0.2">
      <c r="A369" s="125" t="s">
        <v>166</v>
      </c>
      <c r="B369" s="149"/>
      <c r="C369" s="149"/>
      <c r="D369" s="149"/>
      <c r="E369" s="149"/>
      <c r="F369" s="149"/>
      <c r="G369" s="149"/>
      <c r="H369" s="149"/>
      <c r="I369" s="149"/>
      <c r="J369" s="310" t="str">
        <f ca="1">IF(AND(J365="Yes",H211=0),"No",IF(AND(J365="Yes",H211&lt;&gt;0),"Yes","-- Select --"))</f>
        <v>-- Select --</v>
      </c>
      <c r="K369" s="310"/>
      <c r="L369" s="123"/>
      <c r="M369" s="123"/>
      <c r="N369" s="123"/>
      <c r="O369" s="123"/>
      <c r="P369" s="123"/>
      <c r="Q369" s="123"/>
      <c r="R369" s="123"/>
      <c r="S369" s="123"/>
      <c r="T369" s="123"/>
      <c r="U369" s="123"/>
      <c r="V369" s="124"/>
      <c r="W369" s="39" t="str">
        <f ca="1">IF(J369="No","",IF(J369="Yes","Please justify the answer.",""))</f>
        <v/>
      </c>
    </row>
    <row r="370" spans="1:23" s="11" customFormat="1" ht="9" customHeight="1" x14ac:dyDescent="0.2">
      <c r="A370" s="38"/>
      <c r="B370" s="38"/>
      <c r="C370" s="38"/>
      <c r="D370" s="38"/>
      <c r="E370" s="38"/>
      <c r="F370" s="38"/>
      <c r="G370" s="38"/>
      <c r="H370" s="38"/>
      <c r="I370" s="38"/>
      <c r="J370" s="38"/>
      <c r="K370" s="38"/>
      <c r="L370" s="37"/>
      <c r="M370" s="37"/>
      <c r="N370" s="37"/>
      <c r="O370" s="37"/>
      <c r="P370" s="37"/>
      <c r="Q370" s="37"/>
      <c r="R370" s="37"/>
      <c r="S370" s="37"/>
      <c r="T370" s="37"/>
      <c r="U370" s="37"/>
      <c r="V370" s="37"/>
      <c r="W370" s="48"/>
    </row>
    <row r="371" spans="1:23" s="11" customFormat="1" ht="15" customHeight="1" x14ac:dyDescent="0.2">
      <c r="A371" s="43" t="s">
        <v>49</v>
      </c>
      <c r="B371" s="121" t="s">
        <v>37</v>
      </c>
      <c r="C371" s="121"/>
      <c r="D371" s="121"/>
      <c r="E371" s="121"/>
      <c r="F371" s="121"/>
      <c r="G371" s="121"/>
      <c r="H371" s="121"/>
      <c r="I371" s="121"/>
      <c r="J371" s="121"/>
      <c r="K371" s="122"/>
      <c r="L371" s="44"/>
      <c r="M371" s="44"/>
      <c r="N371" s="44"/>
      <c r="O371" s="44"/>
      <c r="P371" s="44"/>
      <c r="Q371" s="44"/>
      <c r="R371" s="44"/>
      <c r="S371" s="44"/>
      <c r="T371" s="44"/>
      <c r="U371" s="44"/>
      <c r="V371" s="44"/>
      <c r="W371" s="44"/>
    </row>
    <row r="372" spans="1:23" s="11" customFormat="1" ht="18.75" customHeight="1" x14ac:dyDescent="0.2">
      <c r="A372" s="147" t="str">
        <f>$A$280</f>
        <v>Question</v>
      </c>
      <c r="B372" s="146"/>
      <c r="C372" s="146"/>
      <c r="D372" s="146"/>
      <c r="E372" s="146"/>
      <c r="F372" s="146"/>
      <c r="G372" s="146"/>
      <c r="H372" s="146"/>
      <c r="I372" s="146"/>
      <c r="J372" s="146" t="str">
        <f>$J$280</f>
        <v>Yes / No</v>
      </c>
      <c r="K372" s="146"/>
      <c r="L372" s="146" t="str">
        <f>$L$280</f>
        <v>Comments</v>
      </c>
      <c r="M372" s="146"/>
      <c r="N372" s="146"/>
      <c r="O372" s="146"/>
      <c r="P372" s="146"/>
      <c r="Q372" s="146"/>
      <c r="R372" s="146"/>
      <c r="S372" s="146"/>
      <c r="T372" s="146"/>
      <c r="U372" s="146"/>
      <c r="V372" s="148"/>
      <c r="W372" s="12"/>
    </row>
    <row r="373" spans="1:23" s="11" customFormat="1" ht="52.5" customHeight="1" x14ac:dyDescent="0.2">
      <c r="A373" s="125" t="s">
        <v>140</v>
      </c>
      <c r="B373" s="149"/>
      <c r="C373" s="149"/>
      <c r="D373" s="149"/>
      <c r="E373" s="149"/>
      <c r="F373" s="149"/>
      <c r="G373" s="149"/>
      <c r="H373" s="149"/>
      <c r="I373" s="149"/>
      <c r="J373" s="310" t="str">
        <f>IF($A$34="-- Select --","",IF(OR($A$34='JS Data'!B21,$A$34='JS Data'!B22),IF(K57=0,"No","Yes"),IF($A$34='JS Data'!B23,IF(K112=0,"No","Yes"),"")))</f>
        <v/>
      </c>
      <c r="K373" s="310"/>
      <c r="L373" s="123"/>
      <c r="M373" s="123"/>
      <c r="N373" s="123"/>
      <c r="O373" s="123"/>
      <c r="P373" s="123"/>
      <c r="Q373" s="123"/>
      <c r="R373" s="123"/>
      <c r="S373" s="123"/>
      <c r="T373" s="123"/>
      <c r="U373" s="123"/>
      <c r="V373" s="124"/>
      <c r="W373" s="12"/>
    </row>
    <row r="374" spans="1:23" s="11" customFormat="1" ht="75" customHeight="1" x14ac:dyDescent="0.2">
      <c r="A374" s="125" t="s">
        <v>215</v>
      </c>
      <c r="B374" s="149"/>
      <c r="C374" s="149"/>
      <c r="D374" s="149"/>
      <c r="E374" s="149"/>
      <c r="F374" s="149"/>
      <c r="G374" s="149"/>
      <c r="H374" s="149"/>
      <c r="I374" s="149"/>
      <c r="J374" s="123" t="s">
        <v>84</v>
      </c>
      <c r="K374" s="123"/>
      <c r="L374" s="123"/>
      <c r="M374" s="123"/>
      <c r="N374" s="123"/>
      <c r="O374" s="123"/>
      <c r="P374" s="123"/>
      <c r="Q374" s="123"/>
      <c r="R374" s="123"/>
      <c r="S374" s="123"/>
      <c r="T374" s="123"/>
      <c r="U374" s="123"/>
      <c r="V374" s="124"/>
      <c r="W374" s="39" t="str">
        <f>IF(AND(R57&lt;&gt;0,J374="No"),"The answer is not coherent with the data provided in the -Perimeter of the on the spot check- table",IF(AND(R87&lt;&gt;0,J374="No"),"The answer is not coherent with the data provided in the -Perimeter of the on the spot check- table",IF(AND(R57=0,J374="Yes",OR(A34='JS Data'!B21,A34='JS Data'!B22)),"The answer is not coherent with the data provided in the -Perimeter of the on the spot check- table",IF(AND(R87=0,J374="Yes",A34='JS Data'!B23),"The answer is not coherent with the data provided in the -Perimeter of the on the spot check- table",IF(J374="No","Please justify the answer.",IF(J374="Yes","",""))))))</f>
        <v/>
      </c>
    </row>
    <row r="375" spans="1:23" s="11" customFormat="1" ht="86.25" customHeight="1" x14ac:dyDescent="0.2">
      <c r="A375" s="125" t="s">
        <v>141</v>
      </c>
      <c r="B375" s="149"/>
      <c r="C375" s="149"/>
      <c r="D375" s="149"/>
      <c r="E375" s="149"/>
      <c r="F375" s="149"/>
      <c r="G375" s="149"/>
      <c r="H375" s="149"/>
      <c r="I375" s="149"/>
      <c r="J375" s="123" t="s">
        <v>84</v>
      </c>
      <c r="K375" s="123"/>
      <c r="L375" s="123"/>
      <c r="M375" s="123"/>
      <c r="N375" s="123"/>
      <c r="O375" s="123"/>
      <c r="P375" s="123"/>
      <c r="Q375" s="123"/>
      <c r="R375" s="123"/>
      <c r="S375" s="123"/>
      <c r="T375" s="123"/>
      <c r="U375" s="123"/>
      <c r="V375" s="124"/>
      <c r="W375" s="39" t="str">
        <f t="shared" ref="W375:W378" si="47">IF(J375="No","Please justify the answer.",IF(J375="Yes","",""))</f>
        <v/>
      </c>
    </row>
    <row r="376" spans="1:23" s="6" customFormat="1" ht="97.5" customHeight="1" x14ac:dyDescent="0.2">
      <c r="A376" s="125" t="s">
        <v>142</v>
      </c>
      <c r="B376" s="149"/>
      <c r="C376" s="149"/>
      <c r="D376" s="149"/>
      <c r="E376" s="149"/>
      <c r="F376" s="149"/>
      <c r="G376" s="149"/>
      <c r="H376" s="149"/>
      <c r="I376" s="149"/>
      <c r="J376" s="123" t="s">
        <v>84</v>
      </c>
      <c r="K376" s="123"/>
      <c r="L376" s="123"/>
      <c r="M376" s="123"/>
      <c r="N376" s="123"/>
      <c r="O376" s="123"/>
      <c r="P376" s="123"/>
      <c r="Q376" s="123"/>
      <c r="R376" s="123"/>
      <c r="S376" s="123"/>
      <c r="T376" s="123"/>
      <c r="U376" s="123"/>
      <c r="V376" s="124"/>
      <c r="W376" s="39" t="str">
        <f t="shared" si="47"/>
        <v/>
      </c>
    </row>
    <row r="377" spans="1:23" s="6" customFormat="1" ht="86.25" customHeight="1" x14ac:dyDescent="0.2">
      <c r="A377" s="125" t="s">
        <v>143</v>
      </c>
      <c r="B377" s="149"/>
      <c r="C377" s="149"/>
      <c r="D377" s="149"/>
      <c r="E377" s="149"/>
      <c r="F377" s="149"/>
      <c r="G377" s="149"/>
      <c r="H377" s="149"/>
      <c r="I377" s="149"/>
      <c r="J377" s="123" t="s">
        <v>84</v>
      </c>
      <c r="K377" s="123"/>
      <c r="L377" s="123"/>
      <c r="M377" s="123"/>
      <c r="N377" s="123"/>
      <c r="O377" s="123"/>
      <c r="P377" s="123"/>
      <c r="Q377" s="123"/>
      <c r="R377" s="123"/>
      <c r="S377" s="123"/>
      <c r="T377" s="123"/>
      <c r="U377" s="123"/>
      <c r="V377" s="124"/>
      <c r="W377" s="39" t="str">
        <f t="shared" si="47"/>
        <v/>
      </c>
    </row>
    <row r="378" spans="1:23" s="6" customFormat="1" ht="86.25" customHeight="1" x14ac:dyDescent="0.2">
      <c r="A378" s="125" t="s">
        <v>144</v>
      </c>
      <c r="B378" s="149"/>
      <c r="C378" s="149"/>
      <c r="D378" s="149"/>
      <c r="E378" s="149"/>
      <c r="F378" s="149"/>
      <c r="G378" s="149"/>
      <c r="H378" s="149"/>
      <c r="I378" s="149"/>
      <c r="J378" s="123" t="s">
        <v>84</v>
      </c>
      <c r="K378" s="123"/>
      <c r="L378" s="123"/>
      <c r="M378" s="123"/>
      <c r="N378" s="123"/>
      <c r="O378" s="123"/>
      <c r="P378" s="123"/>
      <c r="Q378" s="123"/>
      <c r="R378" s="123"/>
      <c r="S378" s="123"/>
      <c r="T378" s="123"/>
      <c r="U378" s="123"/>
      <c r="V378" s="124"/>
      <c r="W378" s="39" t="str">
        <f t="shared" si="47"/>
        <v/>
      </c>
    </row>
    <row r="379" spans="1:23" s="6" customFormat="1" ht="86.25" customHeight="1" x14ac:dyDescent="0.2">
      <c r="A379" s="125" t="s">
        <v>145</v>
      </c>
      <c r="B379" s="149"/>
      <c r="C379" s="149"/>
      <c r="D379" s="149"/>
      <c r="E379" s="149"/>
      <c r="F379" s="149"/>
      <c r="G379" s="149"/>
      <c r="H379" s="149"/>
      <c r="I379" s="149"/>
      <c r="J379" s="310" t="str">
        <f ca="1">IF(AND(J373="Yes",H233=0),"No",IF(AND(J373="Yes",H233&lt;&gt;0),"Yes","-- Select --"))</f>
        <v>-- Select --</v>
      </c>
      <c r="K379" s="310"/>
      <c r="L379" s="123"/>
      <c r="M379" s="123"/>
      <c r="N379" s="123"/>
      <c r="O379" s="123"/>
      <c r="P379" s="123"/>
      <c r="Q379" s="123"/>
      <c r="R379" s="123"/>
      <c r="S379" s="123"/>
      <c r="T379" s="123"/>
      <c r="U379" s="123"/>
      <c r="V379" s="124"/>
      <c r="W379" s="39" t="str">
        <f ca="1">IF(J379="No","",IF(J379="Yes","Please justify the answer",""))</f>
        <v/>
      </c>
    </row>
    <row r="380" spans="1:23" s="11" customFormat="1" ht="9" customHeight="1" x14ac:dyDescent="0.2">
      <c r="A380" s="38"/>
      <c r="B380" s="38"/>
      <c r="C380" s="38"/>
      <c r="D380" s="38"/>
      <c r="E380" s="38"/>
      <c r="F380" s="38"/>
      <c r="G380" s="38"/>
      <c r="H380" s="38"/>
      <c r="I380" s="38"/>
      <c r="J380" s="38"/>
      <c r="K380" s="38"/>
      <c r="L380" s="37"/>
      <c r="M380" s="37"/>
      <c r="N380" s="37"/>
      <c r="O380" s="37"/>
      <c r="P380" s="37"/>
      <c r="Q380" s="37"/>
      <c r="R380" s="37"/>
      <c r="S380" s="37"/>
      <c r="T380" s="37"/>
      <c r="U380" s="37"/>
      <c r="V380" s="37"/>
      <c r="W380" s="48"/>
    </row>
    <row r="381" spans="1:23" s="11" customFormat="1" ht="15" customHeight="1" x14ac:dyDescent="0.2">
      <c r="A381" s="43" t="s">
        <v>50</v>
      </c>
      <c r="B381" s="121" t="s">
        <v>38</v>
      </c>
      <c r="C381" s="121"/>
      <c r="D381" s="121"/>
      <c r="E381" s="121"/>
      <c r="F381" s="121"/>
      <c r="G381" s="121"/>
      <c r="H381" s="121"/>
      <c r="I381" s="121"/>
      <c r="J381" s="121"/>
      <c r="K381" s="122"/>
      <c r="L381" s="44"/>
      <c r="M381" s="44"/>
      <c r="N381" s="44"/>
      <c r="O381" s="44"/>
      <c r="P381" s="44"/>
      <c r="Q381" s="44"/>
      <c r="R381" s="44"/>
      <c r="S381" s="44"/>
      <c r="T381" s="44"/>
      <c r="U381" s="44"/>
      <c r="V381" s="44"/>
      <c r="W381" s="44"/>
    </row>
    <row r="382" spans="1:23" s="11" customFormat="1" ht="18.75" customHeight="1" x14ac:dyDescent="0.2">
      <c r="A382" s="147" t="str">
        <f>$A$280</f>
        <v>Question</v>
      </c>
      <c r="B382" s="146"/>
      <c r="C382" s="146"/>
      <c r="D382" s="146"/>
      <c r="E382" s="146"/>
      <c r="F382" s="146"/>
      <c r="G382" s="146"/>
      <c r="H382" s="146"/>
      <c r="I382" s="146"/>
      <c r="J382" s="146" t="str">
        <f>$J$280</f>
        <v>Yes / No</v>
      </c>
      <c r="K382" s="146"/>
      <c r="L382" s="146" t="str">
        <f>$L$280</f>
        <v>Comments</v>
      </c>
      <c r="M382" s="146"/>
      <c r="N382" s="146"/>
      <c r="O382" s="146"/>
      <c r="P382" s="146"/>
      <c r="Q382" s="146"/>
      <c r="R382" s="146"/>
      <c r="S382" s="146"/>
      <c r="T382" s="146"/>
      <c r="U382" s="146"/>
      <c r="V382" s="148"/>
      <c r="W382" s="12"/>
    </row>
    <row r="383" spans="1:23" s="6" customFormat="1" ht="52.5" customHeight="1" x14ac:dyDescent="0.2">
      <c r="A383" s="125" t="s">
        <v>146</v>
      </c>
      <c r="B383" s="149"/>
      <c r="C383" s="149"/>
      <c r="D383" s="149"/>
      <c r="E383" s="149"/>
      <c r="F383" s="149"/>
      <c r="G383" s="149"/>
      <c r="H383" s="149"/>
      <c r="I383" s="149"/>
      <c r="J383" s="310" t="str">
        <f>IF($A$34="-- Select --","",IF(OR($A$34='JS Data'!B21,$A$34='JS Data'!B22),IF(K58=0,"No","Yes"),IF($A$34='JS Data'!B23,IF(K113=0,"No","Yes"),"")))</f>
        <v/>
      </c>
      <c r="K383" s="310"/>
      <c r="L383" s="123"/>
      <c r="M383" s="123"/>
      <c r="N383" s="123"/>
      <c r="O383" s="123"/>
      <c r="P383" s="123"/>
      <c r="Q383" s="123"/>
      <c r="R383" s="123"/>
      <c r="S383" s="123"/>
      <c r="T383" s="123"/>
      <c r="U383" s="123"/>
      <c r="V383" s="124"/>
      <c r="W383" s="7"/>
    </row>
    <row r="384" spans="1:23" s="6" customFormat="1" ht="75" customHeight="1" x14ac:dyDescent="0.2">
      <c r="A384" s="125" t="s">
        <v>216</v>
      </c>
      <c r="B384" s="149"/>
      <c r="C384" s="149"/>
      <c r="D384" s="149"/>
      <c r="E384" s="149"/>
      <c r="F384" s="149"/>
      <c r="G384" s="149"/>
      <c r="H384" s="149"/>
      <c r="I384" s="149"/>
      <c r="J384" s="123" t="s">
        <v>84</v>
      </c>
      <c r="K384" s="123"/>
      <c r="L384" s="123"/>
      <c r="M384" s="123"/>
      <c r="N384" s="123"/>
      <c r="O384" s="123"/>
      <c r="P384" s="123"/>
      <c r="Q384" s="123"/>
      <c r="R384" s="123"/>
      <c r="S384" s="123"/>
      <c r="T384" s="123"/>
      <c r="U384" s="123"/>
      <c r="V384" s="124"/>
      <c r="W384" s="39" t="str">
        <f>IF(AND(R58&lt;&gt;0,J384="No"),"The answer is not coherent with the data provided in the -Perimeter of the on the spot check- table",IF(AND(R93&lt;&gt;0,J384="No"),"The answer is not coherent with the data provided in the -Perimeter of the on the spot check- table",IF(AND(R58=0,J384="Yes",OR(A34='JS Data'!B21,A34='JS Data'!B22)),"The answer is not coherent with the data provided in the -Perimeter of the on the spot check- table",IF(AND(R93=0,J384="Yes",A34='JS Data'!B23),"The answer is not coherent with the data provided in the -Perimeter of the on the spot check- table",IF(J384="No","Please justify the answer.",IF(J384="Yes","",""))))))</f>
        <v/>
      </c>
    </row>
    <row r="385" spans="1:23" s="6" customFormat="1" ht="86.25" customHeight="1" x14ac:dyDescent="0.2">
      <c r="A385" s="125" t="s">
        <v>147</v>
      </c>
      <c r="B385" s="149"/>
      <c r="C385" s="149"/>
      <c r="D385" s="149"/>
      <c r="E385" s="149"/>
      <c r="F385" s="149"/>
      <c r="G385" s="149"/>
      <c r="H385" s="149"/>
      <c r="I385" s="149"/>
      <c r="J385" s="123" t="s">
        <v>84</v>
      </c>
      <c r="K385" s="123"/>
      <c r="L385" s="123"/>
      <c r="M385" s="123"/>
      <c r="N385" s="123"/>
      <c r="O385" s="123"/>
      <c r="P385" s="123"/>
      <c r="Q385" s="123"/>
      <c r="R385" s="123"/>
      <c r="S385" s="123"/>
      <c r="T385" s="123"/>
      <c r="U385" s="123"/>
      <c r="V385" s="124"/>
      <c r="W385" s="39" t="str">
        <f t="shared" ref="W385:W389" si="48">IF(J385="No","Please justify the answer.",IF(J385="Yes","",""))</f>
        <v/>
      </c>
    </row>
    <row r="386" spans="1:23" s="6" customFormat="1" ht="75" customHeight="1" x14ac:dyDescent="0.2">
      <c r="A386" s="125" t="s">
        <v>148</v>
      </c>
      <c r="B386" s="149"/>
      <c r="C386" s="149"/>
      <c r="D386" s="149"/>
      <c r="E386" s="149"/>
      <c r="F386" s="149"/>
      <c r="G386" s="149"/>
      <c r="H386" s="149"/>
      <c r="I386" s="149"/>
      <c r="J386" s="123" t="s">
        <v>84</v>
      </c>
      <c r="K386" s="123"/>
      <c r="L386" s="123"/>
      <c r="M386" s="123"/>
      <c r="N386" s="123"/>
      <c r="O386" s="123"/>
      <c r="P386" s="123"/>
      <c r="Q386" s="123"/>
      <c r="R386" s="123"/>
      <c r="S386" s="123"/>
      <c r="T386" s="123"/>
      <c r="U386" s="123"/>
      <c r="V386" s="124"/>
      <c r="W386" s="39" t="str">
        <f t="shared" si="48"/>
        <v/>
      </c>
    </row>
    <row r="387" spans="1:23" s="6" customFormat="1" ht="78.75" customHeight="1" x14ac:dyDescent="0.2">
      <c r="A387" s="125" t="s">
        <v>149</v>
      </c>
      <c r="B387" s="149"/>
      <c r="C387" s="149"/>
      <c r="D387" s="149"/>
      <c r="E387" s="149"/>
      <c r="F387" s="149"/>
      <c r="G387" s="149"/>
      <c r="H387" s="149"/>
      <c r="I387" s="149"/>
      <c r="J387" s="123" t="s">
        <v>84</v>
      </c>
      <c r="K387" s="123"/>
      <c r="L387" s="123"/>
      <c r="M387" s="123"/>
      <c r="N387" s="123"/>
      <c r="O387" s="123"/>
      <c r="P387" s="123"/>
      <c r="Q387" s="123"/>
      <c r="R387" s="123"/>
      <c r="S387" s="123"/>
      <c r="T387" s="123"/>
      <c r="U387" s="123"/>
      <c r="V387" s="124"/>
      <c r="W387" s="39" t="str">
        <f t="shared" si="48"/>
        <v/>
      </c>
    </row>
    <row r="388" spans="1:23" s="6" customFormat="1" ht="97.5" customHeight="1" x14ac:dyDescent="0.2">
      <c r="A388" s="125" t="s">
        <v>150</v>
      </c>
      <c r="B388" s="149"/>
      <c r="C388" s="149"/>
      <c r="D388" s="149"/>
      <c r="E388" s="149"/>
      <c r="F388" s="149"/>
      <c r="G388" s="149"/>
      <c r="H388" s="149"/>
      <c r="I388" s="149"/>
      <c r="J388" s="123" t="s">
        <v>84</v>
      </c>
      <c r="K388" s="123"/>
      <c r="L388" s="123"/>
      <c r="M388" s="123"/>
      <c r="N388" s="123"/>
      <c r="O388" s="123"/>
      <c r="P388" s="123"/>
      <c r="Q388" s="123"/>
      <c r="R388" s="123"/>
      <c r="S388" s="123"/>
      <c r="T388" s="123"/>
      <c r="U388" s="123"/>
      <c r="V388" s="124"/>
      <c r="W388" s="39" t="str">
        <f t="shared" si="48"/>
        <v/>
      </c>
    </row>
    <row r="389" spans="1:23" s="6" customFormat="1" ht="63.75" customHeight="1" x14ac:dyDescent="0.2">
      <c r="A389" s="125" t="s">
        <v>151</v>
      </c>
      <c r="B389" s="149"/>
      <c r="C389" s="149"/>
      <c r="D389" s="149"/>
      <c r="E389" s="149"/>
      <c r="F389" s="149"/>
      <c r="G389" s="149"/>
      <c r="H389" s="149"/>
      <c r="I389" s="149"/>
      <c r="J389" s="123" t="s">
        <v>84</v>
      </c>
      <c r="K389" s="123"/>
      <c r="L389" s="123"/>
      <c r="M389" s="123"/>
      <c r="N389" s="123"/>
      <c r="O389" s="123"/>
      <c r="P389" s="123"/>
      <c r="Q389" s="123"/>
      <c r="R389" s="123"/>
      <c r="S389" s="123"/>
      <c r="T389" s="123"/>
      <c r="U389" s="123"/>
      <c r="V389" s="124"/>
      <c r="W389" s="39" t="str">
        <f t="shared" si="48"/>
        <v/>
      </c>
    </row>
    <row r="390" spans="1:23" s="11" customFormat="1" ht="59.25" customHeight="1" x14ac:dyDescent="0.2">
      <c r="A390" s="125" t="s">
        <v>209</v>
      </c>
      <c r="B390" s="149"/>
      <c r="C390" s="149"/>
      <c r="D390" s="149"/>
      <c r="E390" s="149"/>
      <c r="F390" s="149"/>
      <c r="G390" s="149"/>
      <c r="H390" s="149"/>
      <c r="I390" s="149"/>
      <c r="J390" s="123" t="s">
        <v>84</v>
      </c>
      <c r="K390" s="123"/>
      <c r="L390" s="123"/>
      <c r="M390" s="123"/>
      <c r="N390" s="123"/>
      <c r="O390" s="123"/>
      <c r="P390" s="123"/>
      <c r="Q390" s="123"/>
      <c r="R390" s="123"/>
      <c r="S390" s="123"/>
      <c r="T390" s="123"/>
      <c r="U390" s="123"/>
      <c r="V390" s="124"/>
      <c r="W390" s="12"/>
    </row>
    <row r="391" spans="1:23" s="11" customFormat="1" ht="62.25" customHeight="1" x14ac:dyDescent="0.2">
      <c r="A391" s="125" t="s">
        <v>208</v>
      </c>
      <c r="B391" s="149"/>
      <c r="C391" s="149"/>
      <c r="D391" s="149"/>
      <c r="E391" s="149"/>
      <c r="F391" s="149"/>
      <c r="G391" s="149"/>
      <c r="H391" s="149"/>
      <c r="I391" s="149"/>
      <c r="J391" s="123" t="s">
        <v>84</v>
      </c>
      <c r="K391" s="123"/>
      <c r="L391" s="123"/>
      <c r="M391" s="123"/>
      <c r="N391" s="123"/>
      <c r="O391" s="123"/>
      <c r="P391" s="123"/>
      <c r="Q391" s="123"/>
      <c r="R391" s="123"/>
      <c r="S391" s="123"/>
      <c r="T391" s="123"/>
      <c r="U391" s="123"/>
      <c r="V391" s="124"/>
      <c r="W391" s="12"/>
    </row>
    <row r="392" spans="1:23" s="11" customFormat="1" ht="84.75" customHeight="1" x14ac:dyDescent="0.2">
      <c r="A392" s="125" t="s">
        <v>152</v>
      </c>
      <c r="B392" s="149"/>
      <c r="C392" s="149"/>
      <c r="D392" s="149"/>
      <c r="E392" s="149"/>
      <c r="F392" s="149"/>
      <c r="G392" s="149"/>
      <c r="H392" s="149"/>
      <c r="I392" s="149"/>
      <c r="J392" s="123" t="s">
        <v>84</v>
      </c>
      <c r="K392" s="123"/>
      <c r="L392" s="123"/>
      <c r="M392" s="123"/>
      <c r="N392" s="123"/>
      <c r="O392" s="123"/>
      <c r="P392" s="123"/>
      <c r="Q392" s="123"/>
      <c r="R392" s="123"/>
      <c r="S392" s="123"/>
      <c r="T392" s="123"/>
      <c r="U392" s="123"/>
      <c r="V392" s="124"/>
      <c r="W392" s="39" t="str">
        <f t="shared" ref="W392" si="49">IF(J392="No","Please justify the answer.",IF(J392="Yes","",""))</f>
        <v/>
      </c>
    </row>
    <row r="393" spans="1:23" s="11" customFormat="1" ht="86.25" customHeight="1" x14ac:dyDescent="0.2">
      <c r="A393" s="125" t="s">
        <v>153</v>
      </c>
      <c r="B393" s="149"/>
      <c r="C393" s="149"/>
      <c r="D393" s="149"/>
      <c r="E393" s="149"/>
      <c r="F393" s="149"/>
      <c r="G393" s="149"/>
      <c r="H393" s="149"/>
      <c r="I393" s="149"/>
      <c r="J393" s="311" t="str">
        <f ca="1">IF(AND(J383="Yes",H244=0),"No",IF(AND(J383="Yes",H244&lt;&gt;0),"Yes","-- Select --"))</f>
        <v>-- Select --</v>
      </c>
      <c r="K393" s="312"/>
      <c r="L393" s="123"/>
      <c r="M393" s="123"/>
      <c r="N393" s="123"/>
      <c r="O393" s="123"/>
      <c r="P393" s="123"/>
      <c r="Q393" s="123"/>
      <c r="R393" s="123"/>
      <c r="S393" s="123"/>
      <c r="T393" s="123"/>
      <c r="U393" s="123"/>
      <c r="V393" s="124"/>
      <c r="W393" s="39" t="str">
        <f ca="1">IF(J393="No","",IF(J393="Yes","Please justify the answer.",""))</f>
        <v/>
      </c>
    </row>
    <row r="394" spans="1:23" s="11" customFormat="1" ht="9" customHeight="1" x14ac:dyDescent="0.2">
      <c r="A394" s="38"/>
      <c r="B394" s="38"/>
      <c r="C394" s="38"/>
      <c r="D394" s="38"/>
      <c r="E394" s="38"/>
      <c r="F394" s="38"/>
      <c r="G394" s="38"/>
      <c r="H394" s="38"/>
      <c r="I394" s="38"/>
      <c r="J394" s="38"/>
      <c r="K394" s="38"/>
    </row>
    <row r="395" spans="1:23" s="11" customFormat="1" ht="15" customHeight="1" x14ac:dyDescent="0.2">
      <c r="A395" s="43" t="s">
        <v>51</v>
      </c>
      <c r="B395" s="121" t="s">
        <v>1</v>
      </c>
      <c r="C395" s="121"/>
      <c r="D395" s="121"/>
      <c r="E395" s="121"/>
      <c r="F395" s="121"/>
      <c r="G395" s="121"/>
      <c r="H395" s="121"/>
      <c r="I395" s="121"/>
      <c r="J395" s="121"/>
      <c r="K395" s="122"/>
    </row>
    <row r="396" spans="1:23" s="11" customFormat="1" ht="18.75" customHeight="1" x14ac:dyDescent="0.2">
      <c r="A396" s="147" t="str">
        <f>$A$280</f>
        <v>Question</v>
      </c>
      <c r="B396" s="146"/>
      <c r="C396" s="146"/>
      <c r="D396" s="146"/>
      <c r="E396" s="146"/>
      <c r="F396" s="146"/>
      <c r="G396" s="146"/>
      <c r="H396" s="146"/>
      <c r="I396" s="146"/>
      <c r="J396" s="146" t="str">
        <f>$J$280</f>
        <v>Yes / No</v>
      </c>
      <c r="K396" s="146"/>
      <c r="L396" s="146" t="str">
        <f>$L$280</f>
        <v>Comments</v>
      </c>
      <c r="M396" s="146"/>
      <c r="N396" s="146"/>
      <c r="O396" s="146"/>
      <c r="P396" s="146"/>
      <c r="Q396" s="146"/>
      <c r="R396" s="146"/>
      <c r="S396" s="146"/>
      <c r="T396" s="146"/>
      <c r="U396" s="146"/>
      <c r="V396" s="148"/>
      <c r="W396" s="12"/>
    </row>
    <row r="397" spans="1:23" s="6" customFormat="1" ht="52.5" customHeight="1" x14ac:dyDescent="0.2">
      <c r="A397" s="125" t="s">
        <v>219</v>
      </c>
      <c r="B397" s="149"/>
      <c r="C397" s="149"/>
      <c r="D397" s="149"/>
      <c r="E397" s="149"/>
      <c r="F397" s="149"/>
      <c r="G397" s="149"/>
      <c r="H397" s="149"/>
      <c r="I397" s="149"/>
      <c r="J397" s="310" t="str">
        <f>IF($A$34="-- Select --","",IF(OR($A$34='JS Data'!B21,$A$34='JS Data'!B22),IF(K59=0,"No","Yes"),IF($A$34='JS Data'!B23,IF(K114=0,"No","Yes"),"")))</f>
        <v/>
      </c>
      <c r="K397" s="310"/>
      <c r="L397" s="123"/>
      <c r="M397" s="123"/>
      <c r="N397" s="123"/>
      <c r="O397" s="123"/>
      <c r="P397" s="123"/>
      <c r="Q397" s="123"/>
      <c r="R397" s="123"/>
      <c r="S397" s="123"/>
      <c r="T397" s="123"/>
      <c r="U397" s="123"/>
      <c r="V397" s="124"/>
      <c r="W397" s="7"/>
    </row>
    <row r="398" spans="1:23" s="6" customFormat="1" ht="75" customHeight="1" x14ac:dyDescent="0.2">
      <c r="A398" s="125" t="s">
        <v>217</v>
      </c>
      <c r="B398" s="149"/>
      <c r="C398" s="149"/>
      <c r="D398" s="149"/>
      <c r="E398" s="149"/>
      <c r="F398" s="149"/>
      <c r="G398" s="149"/>
      <c r="H398" s="149"/>
      <c r="I398" s="149"/>
      <c r="J398" s="123" t="s">
        <v>84</v>
      </c>
      <c r="K398" s="123"/>
      <c r="L398" s="123"/>
      <c r="M398" s="123"/>
      <c r="N398" s="123"/>
      <c r="O398" s="123"/>
      <c r="P398" s="123"/>
      <c r="Q398" s="123"/>
      <c r="R398" s="123"/>
      <c r="S398" s="123"/>
      <c r="T398" s="123"/>
      <c r="U398" s="123"/>
      <c r="V398" s="124"/>
      <c r="W398" s="39" t="str">
        <f>IF(AND(R59&lt;&gt;0,J398="No"),"The answer is not coherent with the data provided in the -Perimeter of the on the spot check- table",IF(AND(R100&lt;&gt;0,J398="No"),"The answer is not coherent with the data provided in the -Perimeter of the on the spot check- table",IF(AND(R59=0,J398="Yes",OR(A34='JS Data'!B21,A34='JS Data'!B22)),"The answer is not coherent with the data provided in the -Perimeter of the on the spot check- table",IF(AND(R100=0,J398="Yes",A34='JS Data'!B23),"The answer is not coherent with the data provided in the -Perimeter of the on the spot check- table",IF(J398="No","Please justify the answer.",IF(J398="Yes","",""))))))</f>
        <v/>
      </c>
    </row>
    <row r="399" spans="1:23" s="6" customFormat="1" ht="86.25" customHeight="1" x14ac:dyDescent="0.2">
      <c r="A399" s="125" t="s">
        <v>147</v>
      </c>
      <c r="B399" s="149"/>
      <c r="C399" s="149"/>
      <c r="D399" s="149"/>
      <c r="E399" s="149"/>
      <c r="F399" s="149"/>
      <c r="G399" s="149"/>
      <c r="H399" s="149"/>
      <c r="I399" s="149"/>
      <c r="J399" s="123" t="s">
        <v>84</v>
      </c>
      <c r="K399" s="123"/>
      <c r="L399" s="123"/>
      <c r="M399" s="123"/>
      <c r="N399" s="123"/>
      <c r="O399" s="123"/>
      <c r="P399" s="123"/>
      <c r="Q399" s="123"/>
      <c r="R399" s="123"/>
      <c r="S399" s="123"/>
      <c r="T399" s="123"/>
      <c r="U399" s="123"/>
      <c r="V399" s="124"/>
      <c r="W399" s="39" t="str">
        <f t="shared" ref="W399:W403" si="50">IF(J399="No","Please justify the answer.",IF(J399="Yes","",""))</f>
        <v/>
      </c>
    </row>
    <row r="400" spans="1:23" s="6" customFormat="1" ht="75" customHeight="1" x14ac:dyDescent="0.2">
      <c r="A400" s="125" t="s">
        <v>148</v>
      </c>
      <c r="B400" s="149"/>
      <c r="C400" s="149"/>
      <c r="D400" s="149"/>
      <c r="E400" s="149"/>
      <c r="F400" s="149"/>
      <c r="G400" s="149"/>
      <c r="H400" s="149"/>
      <c r="I400" s="149"/>
      <c r="J400" s="123" t="s">
        <v>84</v>
      </c>
      <c r="K400" s="123"/>
      <c r="L400" s="123"/>
      <c r="M400" s="123"/>
      <c r="N400" s="123"/>
      <c r="O400" s="123"/>
      <c r="P400" s="123"/>
      <c r="Q400" s="123"/>
      <c r="R400" s="123"/>
      <c r="S400" s="123"/>
      <c r="T400" s="123"/>
      <c r="U400" s="123"/>
      <c r="V400" s="124"/>
      <c r="W400" s="39" t="str">
        <f t="shared" si="50"/>
        <v/>
      </c>
    </row>
    <row r="401" spans="1:23" s="6" customFormat="1" ht="78.75" customHeight="1" x14ac:dyDescent="0.2">
      <c r="A401" s="125" t="s">
        <v>149</v>
      </c>
      <c r="B401" s="149"/>
      <c r="C401" s="149"/>
      <c r="D401" s="149"/>
      <c r="E401" s="149"/>
      <c r="F401" s="149"/>
      <c r="G401" s="149"/>
      <c r="H401" s="149"/>
      <c r="I401" s="149"/>
      <c r="J401" s="123" t="s">
        <v>84</v>
      </c>
      <c r="K401" s="123"/>
      <c r="L401" s="123"/>
      <c r="M401" s="123"/>
      <c r="N401" s="123"/>
      <c r="O401" s="123"/>
      <c r="P401" s="123"/>
      <c r="Q401" s="123"/>
      <c r="R401" s="123"/>
      <c r="S401" s="123"/>
      <c r="T401" s="123"/>
      <c r="U401" s="123"/>
      <c r="V401" s="124"/>
      <c r="W401" s="39" t="str">
        <f t="shared" si="50"/>
        <v/>
      </c>
    </row>
    <row r="402" spans="1:23" s="6" customFormat="1" ht="97.5" customHeight="1" x14ac:dyDescent="0.2">
      <c r="A402" s="125" t="s">
        <v>150</v>
      </c>
      <c r="B402" s="149"/>
      <c r="C402" s="149"/>
      <c r="D402" s="149"/>
      <c r="E402" s="149"/>
      <c r="F402" s="149"/>
      <c r="G402" s="149"/>
      <c r="H402" s="149"/>
      <c r="I402" s="149"/>
      <c r="J402" s="123" t="s">
        <v>84</v>
      </c>
      <c r="K402" s="123"/>
      <c r="L402" s="123"/>
      <c r="M402" s="123"/>
      <c r="N402" s="123"/>
      <c r="O402" s="123"/>
      <c r="P402" s="123"/>
      <c r="Q402" s="123"/>
      <c r="R402" s="123"/>
      <c r="S402" s="123"/>
      <c r="T402" s="123"/>
      <c r="U402" s="123"/>
      <c r="V402" s="124"/>
      <c r="W402" s="39" t="str">
        <f t="shared" si="50"/>
        <v/>
      </c>
    </row>
    <row r="403" spans="1:23" s="11" customFormat="1" ht="63.75" customHeight="1" x14ac:dyDescent="0.2">
      <c r="A403" s="125" t="s">
        <v>158</v>
      </c>
      <c r="B403" s="149"/>
      <c r="C403" s="149"/>
      <c r="D403" s="149"/>
      <c r="E403" s="149"/>
      <c r="F403" s="149"/>
      <c r="G403" s="149"/>
      <c r="H403" s="149"/>
      <c r="I403" s="149"/>
      <c r="J403" s="123" t="s">
        <v>84</v>
      </c>
      <c r="K403" s="123"/>
      <c r="L403" s="123"/>
      <c r="M403" s="123"/>
      <c r="N403" s="123"/>
      <c r="O403" s="123"/>
      <c r="P403" s="123"/>
      <c r="Q403" s="123"/>
      <c r="R403" s="123"/>
      <c r="S403" s="123"/>
      <c r="T403" s="123"/>
      <c r="U403" s="123"/>
      <c r="V403" s="124"/>
      <c r="W403" s="39" t="str">
        <f t="shared" si="50"/>
        <v/>
      </c>
    </row>
    <row r="404" spans="1:23" s="11" customFormat="1" ht="52.5" customHeight="1" x14ac:dyDescent="0.2">
      <c r="A404" s="125" t="s">
        <v>154</v>
      </c>
      <c r="B404" s="149"/>
      <c r="C404" s="149"/>
      <c r="D404" s="149"/>
      <c r="E404" s="149"/>
      <c r="F404" s="149"/>
      <c r="G404" s="149"/>
      <c r="H404" s="149"/>
      <c r="I404" s="149"/>
      <c r="J404" s="123" t="s">
        <v>84</v>
      </c>
      <c r="K404" s="123"/>
      <c r="L404" s="123"/>
      <c r="M404" s="123"/>
      <c r="N404" s="123"/>
      <c r="O404" s="123"/>
      <c r="P404" s="123"/>
      <c r="Q404" s="123"/>
      <c r="R404" s="123"/>
      <c r="S404" s="123"/>
      <c r="T404" s="123"/>
      <c r="U404" s="123"/>
      <c r="V404" s="124"/>
      <c r="W404" s="12"/>
    </row>
    <row r="405" spans="1:23" s="11" customFormat="1" ht="63.75" customHeight="1" x14ac:dyDescent="0.2">
      <c r="A405" s="125" t="s">
        <v>197</v>
      </c>
      <c r="B405" s="149"/>
      <c r="C405" s="149"/>
      <c r="D405" s="149"/>
      <c r="E405" s="149"/>
      <c r="F405" s="149"/>
      <c r="G405" s="149"/>
      <c r="H405" s="149"/>
      <c r="I405" s="149"/>
      <c r="J405" s="123" t="s">
        <v>84</v>
      </c>
      <c r="K405" s="123"/>
      <c r="L405" s="123"/>
      <c r="M405" s="123"/>
      <c r="N405" s="123"/>
      <c r="O405" s="123"/>
      <c r="P405" s="123"/>
      <c r="Q405" s="123"/>
      <c r="R405" s="123"/>
      <c r="S405" s="123"/>
      <c r="T405" s="123"/>
      <c r="U405" s="123"/>
      <c r="V405" s="124"/>
      <c r="W405" s="12"/>
    </row>
    <row r="406" spans="1:23" s="11" customFormat="1" ht="86.25" customHeight="1" x14ac:dyDescent="0.2">
      <c r="A406" s="125" t="s">
        <v>155</v>
      </c>
      <c r="B406" s="149"/>
      <c r="C406" s="149"/>
      <c r="D406" s="149"/>
      <c r="E406" s="149"/>
      <c r="F406" s="149"/>
      <c r="G406" s="149"/>
      <c r="H406" s="149"/>
      <c r="I406" s="149"/>
      <c r="J406" s="123" t="s">
        <v>84</v>
      </c>
      <c r="K406" s="123"/>
      <c r="L406" s="123"/>
      <c r="M406" s="123"/>
      <c r="N406" s="123"/>
      <c r="O406" s="123"/>
      <c r="P406" s="123"/>
      <c r="Q406" s="123"/>
      <c r="R406" s="123"/>
      <c r="S406" s="123"/>
      <c r="T406" s="123"/>
      <c r="U406" s="123"/>
      <c r="V406" s="124"/>
      <c r="W406" s="39" t="str">
        <f t="shared" ref="W406" si="51">IF(J406="No","Please justify the answer.",IF(J406="Yes","",""))</f>
        <v/>
      </c>
    </row>
    <row r="407" spans="1:23" s="11" customFormat="1" ht="52.5" customHeight="1" x14ac:dyDescent="0.2">
      <c r="A407" s="125" t="s">
        <v>206</v>
      </c>
      <c r="B407" s="149"/>
      <c r="C407" s="149"/>
      <c r="D407" s="149"/>
      <c r="E407" s="149"/>
      <c r="F407" s="149"/>
      <c r="G407" s="149"/>
      <c r="H407" s="149"/>
      <c r="I407" s="149"/>
      <c r="J407" s="123" t="s">
        <v>84</v>
      </c>
      <c r="K407" s="123"/>
      <c r="L407" s="123"/>
      <c r="M407" s="123"/>
      <c r="N407" s="123"/>
      <c r="O407" s="123"/>
      <c r="P407" s="123"/>
      <c r="Q407" s="123"/>
      <c r="R407" s="123"/>
      <c r="S407" s="123"/>
      <c r="T407" s="123"/>
      <c r="U407" s="123"/>
      <c r="V407" s="124"/>
      <c r="W407" s="12"/>
    </row>
    <row r="408" spans="1:23" s="11" customFormat="1" ht="86.25" customHeight="1" x14ac:dyDescent="0.2">
      <c r="A408" s="125" t="s">
        <v>156</v>
      </c>
      <c r="B408" s="149"/>
      <c r="C408" s="149"/>
      <c r="D408" s="149"/>
      <c r="E408" s="149"/>
      <c r="F408" s="149"/>
      <c r="G408" s="149"/>
      <c r="H408" s="149"/>
      <c r="I408" s="149"/>
      <c r="J408" s="123" t="s">
        <v>84</v>
      </c>
      <c r="K408" s="123"/>
      <c r="L408" s="123"/>
      <c r="M408" s="123"/>
      <c r="N408" s="123"/>
      <c r="O408" s="123"/>
      <c r="P408" s="123"/>
      <c r="Q408" s="123"/>
      <c r="R408" s="123"/>
      <c r="S408" s="123"/>
      <c r="T408" s="123"/>
      <c r="U408" s="123"/>
      <c r="V408" s="124"/>
      <c r="W408" s="39" t="str">
        <f t="shared" ref="W408:W409" si="52">IF(J408="No","Please justify the answer.",IF(J408="Yes","",""))</f>
        <v/>
      </c>
    </row>
    <row r="409" spans="1:23" s="11" customFormat="1" ht="86.25" customHeight="1" x14ac:dyDescent="0.2">
      <c r="A409" s="125" t="s">
        <v>157</v>
      </c>
      <c r="B409" s="149"/>
      <c r="C409" s="149"/>
      <c r="D409" s="149"/>
      <c r="E409" s="149"/>
      <c r="F409" s="149"/>
      <c r="G409" s="149"/>
      <c r="H409" s="149"/>
      <c r="I409" s="149"/>
      <c r="J409" s="123" t="s">
        <v>84</v>
      </c>
      <c r="K409" s="123"/>
      <c r="L409" s="123"/>
      <c r="M409" s="123"/>
      <c r="N409" s="123"/>
      <c r="O409" s="123"/>
      <c r="P409" s="123"/>
      <c r="Q409" s="123"/>
      <c r="R409" s="123"/>
      <c r="S409" s="123"/>
      <c r="T409" s="123"/>
      <c r="U409" s="123"/>
      <c r="V409" s="124"/>
      <c r="W409" s="39" t="str">
        <f t="shared" si="52"/>
        <v/>
      </c>
    </row>
    <row r="410" spans="1:23" s="11" customFormat="1" ht="86.25" customHeight="1" x14ac:dyDescent="0.2">
      <c r="A410" s="125" t="s">
        <v>218</v>
      </c>
      <c r="B410" s="149"/>
      <c r="C410" s="149"/>
      <c r="D410" s="149"/>
      <c r="E410" s="149"/>
      <c r="F410" s="149"/>
      <c r="G410" s="149"/>
      <c r="H410" s="149"/>
      <c r="I410" s="149"/>
      <c r="J410" s="310" t="str">
        <f ca="1">IF(AND(J397="Yes",H255=0),"No",IF(AND(J397="Yes",H255&lt;&gt;0),"Yes","-- Select --"))</f>
        <v>-- Select --</v>
      </c>
      <c r="K410" s="310"/>
      <c r="L410" s="123"/>
      <c r="M410" s="123"/>
      <c r="N410" s="123"/>
      <c r="O410" s="123"/>
      <c r="P410" s="123"/>
      <c r="Q410" s="123"/>
      <c r="R410" s="123"/>
      <c r="S410" s="123"/>
      <c r="T410" s="123"/>
      <c r="U410" s="123"/>
      <c r="V410" s="124"/>
      <c r="W410" s="39" t="str">
        <f ca="1">IF(J410="No","",IF(J410="Yes","Please justify the answer.",""))</f>
        <v/>
      </c>
    </row>
    <row r="411" spans="1:23" s="11" customFormat="1" ht="9" customHeight="1" x14ac:dyDescent="0.2">
      <c r="A411" s="38"/>
      <c r="B411" s="38"/>
      <c r="C411" s="38"/>
      <c r="D411" s="38"/>
      <c r="E411" s="38"/>
      <c r="F411" s="38"/>
      <c r="G411" s="38"/>
      <c r="H411" s="38"/>
      <c r="I411" s="38"/>
      <c r="J411" s="38"/>
      <c r="K411" s="38"/>
      <c r="L411" s="37"/>
      <c r="M411" s="37"/>
      <c r="N411" s="37"/>
      <c r="O411" s="37"/>
      <c r="P411" s="37"/>
      <c r="Q411" s="37"/>
      <c r="R411" s="37"/>
      <c r="S411" s="37"/>
      <c r="T411" s="37"/>
      <c r="U411" s="37"/>
      <c r="V411" s="37"/>
      <c r="W411" s="48"/>
    </row>
    <row r="412" spans="1:23" s="11" customFormat="1" ht="15" customHeight="1" x14ac:dyDescent="0.2">
      <c r="A412" s="43" t="s">
        <v>198</v>
      </c>
      <c r="B412" s="121" t="s">
        <v>207</v>
      </c>
      <c r="C412" s="121"/>
      <c r="D412" s="121"/>
      <c r="E412" s="121"/>
      <c r="F412" s="121"/>
      <c r="G412" s="121"/>
      <c r="H412" s="121"/>
      <c r="I412" s="121"/>
      <c r="J412" s="121"/>
      <c r="K412" s="121"/>
      <c r="L412" s="122"/>
      <c r="M412" s="44"/>
      <c r="N412" s="44"/>
      <c r="O412" s="44"/>
      <c r="P412" s="44"/>
      <c r="Q412" s="44"/>
      <c r="R412" s="44"/>
      <c r="S412" s="44"/>
      <c r="T412" s="44"/>
      <c r="U412" s="44"/>
      <c r="V412" s="44"/>
      <c r="W412" s="44"/>
    </row>
    <row r="413" spans="1:23" s="11" customFormat="1" ht="18.75" customHeight="1" x14ac:dyDescent="0.2">
      <c r="A413" s="147" t="str">
        <f>$A$280</f>
        <v>Question</v>
      </c>
      <c r="B413" s="146"/>
      <c r="C413" s="146"/>
      <c r="D413" s="146"/>
      <c r="E413" s="146"/>
      <c r="F413" s="146"/>
      <c r="G413" s="146"/>
      <c r="H413" s="146"/>
      <c r="I413" s="146"/>
      <c r="J413" s="146" t="str">
        <f>$J$280</f>
        <v>Yes / No</v>
      </c>
      <c r="K413" s="146"/>
      <c r="L413" s="146" t="str">
        <f>$L$280</f>
        <v>Comments</v>
      </c>
      <c r="M413" s="146"/>
      <c r="N413" s="146"/>
      <c r="O413" s="146"/>
      <c r="P413" s="146"/>
      <c r="Q413" s="146"/>
      <c r="R413" s="146"/>
      <c r="S413" s="146"/>
      <c r="T413" s="146"/>
      <c r="U413" s="146"/>
      <c r="V413" s="148"/>
      <c r="W413" s="12"/>
    </row>
    <row r="414" spans="1:23" s="11" customFormat="1" ht="52.5" customHeight="1" x14ac:dyDescent="0.2">
      <c r="A414" s="125" t="s">
        <v>211</v>
      </c>
      <c r="B414" s="126"/>
      <c r="C414" s="126"/>
      <c r="D414" s="126"/>
      <c r="E414" s="126"/>
      <c r="F414" s="126"/>
      <c r="G414" s="126"/>
      <c r="H414" s="126"/>
      <c r="I414" s="126"/>
      <c r="J414" s="310" t="str">
        <f>IF($A$34="-- Select --","",IF(OR($A$34='JS Data'!B21,$A$34='JS Data'!B22),IF(K60=0,"No","Yes"),IF($A$34='JS Data'!B23,IF(K115=0,"No","Yes"),"")))</f>
        <v/>
      </c>
      <c r="K414" s="310"/>
      <c r="L414" s="123"/>
      <c r="M414" s="123"/>
      <c r="N414" s="123"/>
      <c r="O414" s="123"/>
      <c r="P414" s="123"/>
      <c r="Q414" s="123"/>
      <c r="R414" s="123"/>
      <c r="S414" s="123"/>
      <c r="T414" s="123"/>
      <c r="U414" s="123"/>
      <c r="V414" s="124"/>
    </row>
    <row r="415" spans="1:23" s="11" customFormat="1" ht="75" customHeight="1" x14ac:dyDescent="0.2">
      <c r="A415" s="125" t="s">
        <v>199</v>
      </c>
      <c r="B415" s="126"/>
      <c r="C415" s="126"/>
      <c r="D415" s="126"/>
      <c r="E415" s="126"/>
      <c r="F415" s="126"/>
      <c r="G415" s="126"/>
      <c r="H415" s="126"/>
      <c r="I415" s="126"/>
      <c r="J415" s="123" t="s">
        <v>84</v>
      </c>
      <c r="K415" s="123"/>
      <c r="L415" s="123"/>
      <c r="M415" s="123"/>
      <c r="N415" s="123"/>
      <c r="O415" s="123"/>
      <c r="P415" s="123"/>
      <c r="Q415" s="123"/>
      <c r="R415" s="123"/>
      <c r="S415" s="123"/>
      <c r="T415" s="123"/>
      <c r="U415" s="123"/>
      <c r="V415" s="124"/>
      <c r="W415" s="39" t="str">
        <f>IF(AND(R60&lt;&gt;0,J415="No"),"The answer is not coherent with the data provided in the -Perimeter of the on the spot check- table",IF(AND(R106&lt;&gt;0,J415="No"),"The answer is not coherent with the data provided in the -Perimeter of the on the spot check- table",IF(AND(R60=0,J415="Yes",OR(A34='JS Data'!B21,A34='JS Data'!B22)),"The answer is not coherent with the data provided in the -Perimeter of the on the spot check- table",IF(AND(R106=0,J415="Yes",A34='JS Data'!B23),"The answer is not coherent with the data provided in the -Perimeter of the on the spot check- table",IF(J415="No","Please justify the answer.",IF(J415="Yes","",""))))))</f>
        <v/>
      </c>
    </row>
    <row r="416" spans="1:23" s="11" customFormat="1" ht="86.25" customHeight="1" x14ac:dyDescent="0.2">
      <c r="A416" s="125" t="s">
        <v>200</v>
      </c>
      <c r="B416" s="126"/>
      <c r="C416" s="126"/>
      <c r="D416" s="126"/>
      <c r="E416" s="126"/>
      <c r="F416" s="126"/>
      <c r="G416" s="126"/>
      <c r="H416" s="126"/>
      <c r="I416" s="126"/>
      <c r="J416" s="123" t="s">
        <v>84</v>
      </c>
      <c r="K416" s="123"/>
      <c r="L416" s="123"/>
      <c r="M416" s="123"/>
      <c r="N416" s="123"/>
      <c r="O416" s="123"/>
      <c r="P416" s="123"/>
      <c r="Q416" s="123"/>
      <c r="R416" s="123"/>
      <c r="S416" s="123"/>
      <c r="T416" s="123"/>
      <c r="U416" s="123"/>
      <c r="V416" s="124"/>
      <c r="W416" s="39" t="str">
        <f t="shared" ref="W416:W419" si="53">IF(J416="No","Please justify the answer.",IF(J416="Yes","",""))</f>
        <v/>
      </c>
    </row>
    <row r="417" spans="1:23" s="11" customFormat="1" ht="75" customHeight="1" x14ac:dyDescent="0.2">
      <c r="A417" s="125" t="s">
        <v>202</v>
      </c>
      <c r="B417" s="126"/>
      <c r="C417" s="126"/>
      <c r="D417" s="126"/>
      <c r="E417" s="126"/>
      <c r="F417" s="126"/>
      <c r="G417" s="126"/>
      <c r="H417" s="126"/>
      <c r="I417" s="126"/>
      <c r="J417" s="123" t="s">
        <v>84</v>
      </c>
      <c r="K417" s="123"/>
      <c r="L417" s="123"/>
      <c r="M417" s="123"/>
      <c r="N417" s="123"/>
      <c r="O417" s="123"/>
      <c r="P417" s="123"/>
      <c r="Q417" s="123"/>
      <c r="R417" s="123"/>
      <c r="S417" s="123"/>
      <c r="T417" s="123"/>
      <c r="U417" s="123"/>
      <c r="V417" s="124"/>
      <c r="W417" s="39" t="str">
        <f t="shared" si="53"/>
        <v/>
      </c>
    </row>
    <row r="418" spans="1:23" s="11" customFormat="1" ht="75" customHeight="1" x14ac:dyDescent="0.2">
      <c r="A418" s="125" t="s">
        <v>203</v>
      </c>
      <c r="B418" s="126"/>
      <c r="C418" s="126"/>
      <c r="D418" s="126"/>
      <c r="E418" s="126"/>
      <c r="F418" s="126"/>
      <c r="G418" s="126"/>
      <c r="H418" s="126"/>
      <c r="I418" s="126"/>
      <c r="J418" s="123" t="s">
        <v>84</v>
      </c>
      <c r="K418" s="123"/>
      <c r="L418" s="123"/>
      <c r="M418" s="123"/>
      <c r="N418" s="123"/>
      <c r="O418" s="123"/>
      <c r="P418" s="123"/>
      <c r="Q418" s="123"/>
      <c r="R418" s="123"/>
      <c r="S418" s="123"/>
      <c r="T418" s="123"/>
      <c r="U418" s="123"/>
      <c r="V418" s="124"/>
      <c r="W418" s="39" t="str">
        <f t="shared" si="53"/>
        <v/>
      </c>
    </row>
    <row r="419" spans="1:23" s="11" customFormat="1" ht="97.5" customHeight="1" x14ac:dyDescent="0.2">
      <c r="A419" s="125" t="s">
        <v>204</v>
      </c>
      <c r="B419" s="126"/>
      <c r="C419" s="126"/>
      <c r="D419" s="126"/>
      <c r="E419" s="126"/>
      <c r="F419" s="126"/>
      <c r="G419" s="126"/>
      <c r="H419" s="126"/>
      <c r="I419" s="126"/>
      <c r="J419" s="123" t="s">
        <v>84</v>
      </c>
      <c r="K419" s="123"/>
      <c r="L419" s="123"/>
      <c r="M419" s="123"/>
      <c r="N419" s="123"/>
      <c r="O419" s="123"/>
      <c r="P419" s="123"/>
      <c r="Q419" s="123"/>
      <c r="R419" s="123"/>
      <c r="S419" s="123"/>
      <c r="T419" s="123"/>
      <c r="U419" s="123"/>
      <c r="V419" s="124"/>
      <c r="W419" s="39" t="str">
        <f t="shared" si="53"/>
        <v/>
      </c>
    </row>
    <row r="420" spans="1:23" s="11" customFormat="1" ht="52.5" customHeight="1" x14ac:dyDescent="0.2">
      <c r="A420" s="125" t="s">
        <v>212</v>
      </c>
      <c r="B420" s="126"/>
      <c r="C420" s="126"/>
      <c r="D420" s="126"/>
      <c r="E420" s="126"/>
      <c r="F420" s="126"/>
      <c r="G420" s="126"/>
      <c r="H420" s="126"/>
      <c r="I420" s="126"/>
      <c r="J420" s="123" t="s">
        <v>84</v>
      </c>
      <c r="K420" s="123"/>
      <c r="L420" s="123"/>
      <c r="M420" s="123"/>
      <c r="N420" s="123"/>
      <c r="O420" s="123"/>
      <c r="P420" s="123"/>
      <c r="Q420" s="123"/>
      <c r="R420" s="123"/>
      <c r="S420" s="123"/>
      <c r="T420" s="123"/>
      <c r="U420" s="123"/>
      <c r="V420" s="124"/>
    </row>
    <row r="421" spans="1:23" s="11" customFormat="1" ht="64.5" customHeight="1" x14ac:dyDescent="0.2">
      <c r="A421" s="125" t="s">
        <v>213</v>
      </c>
      <c r="B421" s="126"/>
      <c r="C421" s="126"/>
      <c r="D421" s="126"/>
      <c r="E421" s="126"/>
      <c r="F421" s="126"/>
      <c r="G421" s="126"/>
      <c r="H421" s="126"/>
      <c r="I421" s="126"/>
      <c r="J421" s="123" t="s">
        <v>84</v>
      </c>
      <c r="K421" s="123"/>
      <c r="L421" s="123"/>
      <c r="M421" s="123"/>
      <c r="N421" s="123"/>
      <c r="O421" s="123"/>
      <c r="P421" s="123"/>
      <c r="Q421" s="123"/>
      <c r="R421" s="123"/>
      <c r="S421" s="123"/>
      <c r="T421" s="123"/>
      <c r="U421" s="123"/>
      <c r="V421" s="124"/>
    </row>
    <row r="422" spans="1:23" s="11" customFormat="1" ht="86.25" customHeight="1" x14ac:dyDescent="0.2">
      <c r="A422" s="125" t="s">
        <v>205</v>
      </c>
      <c r="B422" s="126"/>
      <c r="C422" s="126"/>
      <c r="D422" s="126"/>
      <c r="E422" s="126"/>
      <c r="F422" s="126"/>
      <c r="G422" s="126"/>
      <c r="H422" s="126"/>
      <c r="I422" s="126"/>
      <c r="J422" s="123" t="s">
        <v>84</v>
      </c>
      <c r="K422" s="123"/>
      <c r="L422" s="123"/>
      <c r="M422" s="123"/>
      <c r="N422" s="123"/>
      <c r="O422" s="123"/>
      <c r="P422" s="123"/>
      <c r="Q422" s="123"/>
      <c r="R422" s="123"/>
      <c r="S422" s="123"/>
      <c r="T422" s="123"/>
      <c r="U422" s="123"/>
      <c r="V422" s="124"/>
      <c r="W422" s="39" t="str">
        <f t="shared" ref="W422" si="54">IF(J422="No","Please justify the answer.",IF(J422="Yes","",""))</f>
        <v/>
      </c>
    </row>
    <row r="423" spans="1:23" s="11" customFormat="1" ht="75" customHeight="1" x14ac:dyDescent="0.2">
      <c r="A423" s="125" t="s">
        <v>201</v>
      </c>
      <c r="B423" s="126"/>
      <c r="C423" s="126"/>
      <c r="D423" s="126"/>
      <c r="E423" s="126"/>
      <c r="F423" s="126"/>
      <c r="G423" s="126"/>
      <c r="H423" s="126"/>
      <c r="I423" s="126"/>
      <c r="J423" s="310" t="str">
        <f ca="1">IF(AND(J414="Yes",H266=0),"No",IF(AND(J414="Yes",H266&lt;&gt;0),"Yes","-- Select --"))</f>
        <v>-- Select --</v>
      </c>
      <c r="K423" s="310"/>
      <c r="L423" s="123"/>
      <c r="M423" s="123"/>
      <c r="N423" s="123"/>
      <c r="O423" s="123"/>
      <c r="P423" s="123"/>
      <c r="Q423" s="123"/>
      <c r="R423" s="123"/>
      <c r="S423" s="123"/>
      <c r="T423" s="123"/>
      <c r="U423" s="123"/>
      <c r="V423" s="124"/>
      <c r="W423" s="39" t="str">
        <f ca="1">IF(J423="Yes","Please justify the answer.",IF(J423="No","",""))</f>
        <v/>
      </c>
    </row>
    <row r="424" spans="1:23" s="11" customFormat="1" ht="9" customHeight="1" x14ac:dyDescent="0.2">
      <c r="A424" s="49"/>
      <c r="B424" s="50"/>
      <c r="C424" s="49"/>
      <c r="D424" s="49"/>
      <c r="E424" s="49"/>
      <c r="F424" s="49"/>
      <c r="G424" s="49"/>
      <c r="H424" s="49"/>
      <c r="I424" s="49"/>
      <c r="J424" s="49"/>
      <c r="K424" s="49"/>
      <c r="L424" s="49"/>
      <c r="M424" s="49"/>
      <c r="N424" s="49"/>
      <c r="O424" s="49"/>
      <c r="P424" s="49"/>
      <c r="Q424" s="49"/>
      <c r="R424" s="49"/>
      <c r="S424" s="49"/>
      <c r="T424" s="49"/>
      <c r="U424" s="49"/>
      <c r="V424" s="49"/>
      <c r="W424" s="12"/>
    </row>
    <row r="425" spans="1:23" s="6" customFormat="1" ht="15" customHeight="1" x14ac:dyDescent="0.2">
      <c r="A425" s="13" t="s">
        <v>52</v>
      </c>
      <c r="B425" s="14" t="s">
        <v>21</v>
      </c>
      <c r="C425" s="15"/>
      <c r="D425" s="15"/>
      <c r="E425" s="15"/>
      <c r="F425" s="16"/>
      <c r="G425" s="16"/>
      <c r="H425" s="16"/>
      <c r="I425" s="16"/>
      <c r="J425" s="16"/>
      <c r="K425" s="16"/>
      <c r="L425" s="16"/>
      <c r="M425" s="16"/>
      <c r="N425" s="16"/>
      <c r="O425" s="16"/>
      <c r="P425" s="16"/>
      <c r="Q425" s="16"/>
      <c r="R425" s="16"/>
      <c r="S425" s="16"/>
      <c r="T425" s="16"/>
      <c r="U425" s="16"/>
      <c r="V425" s="17"/>
      <c r="W425" s="7"/>
    </row>
    <row r="426" spans="1:23" s="11" customFormat="1" ht="18.75" customHeight="1" x14ac:dyDescent="0.2">
      <c r="A426" s="147" t="str">
        <f>$A$280</f>
        <v>Question</v>
      </c>
      <c r="B426" s="146"/>
      <c r="C426" s="146"/>
      <c r="D426" s="146"/>
      <c r="E426" s="146"/>
      <c r="F426" s="146"/>
      <c r="G426" s="146"/>
      <c r="H426" s="146"/>
      <c r="I426" s="146"/>
      <c r="J426" s="146" t="str">
        <f>$J$280</f>
        <v>Yes / No</v>
      </c>
      <c r="K426" s="146"/>
      <c r="L426" s="146" t="str">
        <f>$L$280</f>
        <v>Comments</v>
      </c>
      <c r="M426" s="146"/>
      <c r="N426" s="146"/>
      <c r="O426" s="146"/>
      <c r="P426" s="146"/>
      <c r="Q426" s="146"/>
      <c r="R426" s="146"/>
      <c r="S426" s="146"/>
      <c r="T426" s="146"/>
      <c r="U426" s="146"/>
      <c r="V426" s="148"/>
      <c r="W426" s="12"/>
    </row>
    <row r="427" spans="1:23" s="11" customFormat="1" ht="120" customHeight="1" x14ac:dyDescent="0.2">
      <c r="A427" s="125" t="s">
        <v>159</v>
      </c>
      <c r="B427" s="149"/>
      <c r="C427" s="149"/>
      <c r="D427" s="149"/>
      <c r="E427" s="149"/>
      <c r="F427" s="149"/>
      <c r="G427" s="149"/>
      <c r="H427" s="149"/>
      <c r="I427" s="149"/>
      <c r="J427" s="123" t="s">
        <v>84</v>
      </c>
      <c r="K427" s="123"/>
      <c r="L427" s="123"/>
      <c r="M427" s="123"/>
      <c r="N427" s="123"/>
      <c r="O427" s="123"/>
      <c r="P427" s="123"/>
      <c r="Q427" s="123"/>
      <c r="R427" s="123"/>
      <c r="S427" s="123"/>
      <c r="T427" s="123"/>
      <c r="U427" s="123"/>
      <c r="V427" s="124"/>
      <c r="W427" s="39" t="str">
        <f t="shared" ref="W427:W429" si="55">IF(J427="No","Please justify the answer.",IF(J427="Yes","",""))</f>
        <v/>
      </c>
    </row>
    <row r="428" spans="1:23" s="11" customFormat="1" ht="75" customHeight="1" x14ac:dyDescent="0.2">
      <c r="A428" s="125" t="s">
        <v>160</v>
      </c>
      <c r="B428" s="149"/>
      <c r="C428" s="149"/>
      <c r="D428" s="149"/>
      <c r="E428" s="149"/>
      <c r="F428" s="149"/>
      <c r="G428" s="149"/>
      <c r="H428" s="149"/>
      <c r="I428" s="149"/>
      <c r="J428" s="123" t="s">
        <v>84</v>
      </c>
      <c r="K428" s="123"/>
      <c r="L428" s="123"/>
      <c r="M428" s="123"/>
      <c r="N428" s="123"/>
      <c r="O428" s="123"/>
      <c r="P428" s="123"/>
      <c r="Q428" s="123"/>
      <c r="R428" s="123"/>
      <c r="S428" s="123"/>
      <c r="T428" s="123"/>
      <c r="U428" s="123"/>
      <c r="V428" s="124"/>
      <c r="W428" s="39" t="str">
        <f t="shared" si="55"/>
        <v/>
      </c>
    </row>
    <row r="429" spans="1:23" s="11" customFormat="1" ht="120" customHeight="1" x14ac:dyDescent="0.2">
      <c r="A429" s="125" t="s">
        <v>161</v>
      </c>
      <c r="B429" s="149"/>
      <c r="C429" s="149"/>
      <c r="D429" s="149"/>
      <c r="E429" s="149"/>
      <c r="F429" s="149"/>
      <c r="G429" s="149"/>
      <c r="H429" s="149"/>
      <c r="I429" s="149"/>
      <c r="J429" s="123" t="s">
        <v>84</v>
      </c>
      <c r="K429" s="123"/>
      <c r="L429" s="123"/>
      <c r="M429" s="123"/>
      <c r="N429" s="123"/>
      <c r="O429" s="123"/>
      <c r="P429" s="123"/>
      <c r="Q429" s="123"/>
      <c r="R429" s="123"/>
      <c r="S429" s="123"/>
      <c r="T429" s="123"/>
      <c r="U429" s="123"/>
      <c r="V429" s="124"/>
      <c r="W429" s="39" t="str">
        <f t="shared" si="55"/>
        <v/>
      </c>
    </row>
    <row r="430" spans="1:23" s="11" customFormat="1" ht="11.25" x14ac:dyDescent="0.2">
      <c r="W430" s="12"/>
    </row>
  </sheetData>
  <sheetProtection algorithmName="SHA-512" hashValue="nYgMU10d7DMcv48c6c9RcqdLTz1C1acLhSz9EmuUmvR/ytU73pkb+1nbKIL9uRwRMZfZ5tpGqtjjpKTSmsSaXw==" saltValue="+wLBkmoIIbYDRaFiXPQ9wA==" spinCount="100000" sheet="1" selectLockedCells="1"/>
  <dataConsolidate/>
  <customSheetViews>
    <customSheetView guid="{BD760560-6351-4866-A596-0264B6439C26}" showPageBreaks="1" showGridLines="0" zeroValues="0" fitToPage="1" printArea="1" view="pageBreakPreview">
      <selection activeCell="H34" sqref="H34:X34"/>
      <rowBreaks count="9" manualBreakCount="9">
        <brk id="54" max="24" man="1"/>
        <brk id="101" max="24" man="1"/>
        <brk id="155" max="24" man="1"/>
        <brk id="208" max="24" man="1"/>
        <brk id="237" max="24" man="1"/>
        <brk id="283" max="24" man="1"/>
        <brk id="327" max="24" man="1"/>
        <brk id="351" max="24" man="1"/>
        <brk id="384" max="24" man="1"/>
      </rowBreaks>
      <colBreaks count="1" manualBreakCount="1">
        <brk id="25" max="1048575" man="1"/>
      </colBreaks>
      <pageMargins left="0.7" right="0.7" top="0.75" bottom="0.75" header="0.3" footer="0.3"/>
      <pageSetup paperSize="9" scale="64" fitToHeight="0" orientation="portrait" r:id="rId1"/>
      <headerFooter>
        <oddFooter>&amp;LPrinted &amp;D &amp;T&amp;C&amp;F&amp;R&amp;P/&amp;N</oddFooter>
      </headerFooter>
    </customSheetView>
    <customSheetView guid="{CBCC496C-0403-48E8-92D0-6F1DDA4F3C0B}" showGridLines="0" zeroValues="0" fitToPage="1">
      <selection activeCell="AB8" sqref="AB8"/>
      <rowBreaks count="7" manualBreakCount="7">
        <brk id="51" max="24" man="1"/>
        <brk id="101" max="24" man="1"/>
        <brk id="152" max="24" man="1"/>
        <brk id="210" max="24" man="1"/>
        <brk id="274" max="23" man="1"/>
        <brk id="348" max="23" man="1"/>
        <brk id="403" max="23" man="1"/>
      </rowBreaks>
      <colBreaks count="1" manualBreakCount="1">
        <brk id="24" max="1048575" man="1"/>
      </colBreaks>
      <pageMargins left="0.70866141732283472" right="0.70866141732283472" top="0.74803149606299213" bottom="0.74803149606299213" header="0.31496062992125984" footer="0.31496062992125984"/>
      <printOptions horizontalCentered="1" verticalCentered="1"/>
      <pageSetup paperSize="9" scale="63" fitToHeight="0" orientation="portrait" r:id="rId2"/>
      <headerFooter>
        <oddFooter>&amp;LPrinted &amp;D &amp;T&amp;C&amp;F ; &amp;A&amp;R&amp;P/&amp;N</oddFooter>
      </headerFooter>
    </customSheetView>
  </customSheetViews>
  <mergeCells count="1284">
    <mergeCell ref="A113:G113"/>
    <mergeCell ref="H113:J113"/>
    <mergeCell ref="K113:N113"/>
    <mergeCell ref="O113:Q113"/>
    <mergeCell ref="R113:T113"/>
    <mergeCell ref="U113:V113"/>
    <mergeCell ref="A114:G114"/>
    <mergeCell ref="H114:J114"/>
    <mergeCell ref="K114:N114"/>
    <mergeCell ref="O114:Q114"/>
    <mergeCell ref="R114:T114"/>
    <mergeCell ref="U114:V114"/>
    <mergeCell ref="A122:V122"/>
    <mergeCell ref="A115:G115"/>
    <mergeCell ref="H115:J115"/>
    <mergeCell ref="K115:N115"/>
    <mergeCell ref="O115:Q115"/>
    <mergeCell ref="R115:T115"/>
    <mergeCell ref="U115:V115"/>
    <mergeCell ref="A116:G116"/>
    <mergeCell ref="H116:J116"/>
    <mergeCell ref="K116:N116"/>
    <mergeCell ref="O116:Q116"/>
    <mergeCell ref="R116:T116"/>
    <mergeCell ref="U116:V116"/>
    <mergeCell ref="A118:G118"/>
    <mergeCell ref="H118:J118"/>
    <mergeCell ref="K118:N118"/>
    <mergeCell ref="O118:Q118"/>
    <mergeCell ref="R118:T118"/>
    <mergeCell ref="U118:V118"/>
    <mergeCell ref="A120:G120"/>
    <mergeCell ref="A109:G109"/>
    <mergeCell ref="H109:J109"/>
    <mergeCell ref="K109:N109"/>
    <mergeCell ref="O109:Q109"/>
    <mergeCell ref="R109:T109"/>
    <mergeCell ref="U109:V109"/>
    <mergeCell ref="A110:G110"/>
    <mergeCell ref="H110:J110"/>
    <mergeCell ref="K110:N110"/>
    <mergeCell ref="O110:Q110"/>
    <mergeCell ref="R110:T110"/>
    <mergeCell ref="U110:V110"/>
    <mergeCell ref="O111:Q111"/>
    <mergeCell ref="R111:T111"/>
    <mergeCell ref="U111:V111"/>
    <mergeCell ref="A112:G112"/>
    <mergeCell ref="H112:J112"/>
    <mergeCell ref="K112:N112"/>
    <mergeCell ref="O112:Q112"/>
    <mergeCell ref="R112:T112"/>
    <mergeCell ref="U112:V112"/>
    <mergeCell ref="A111:G111"/>
    <mergeCell ref="H111:J111"/>
    <mergeCell ref="K111:N111"/>
    <mergeCell ref="H73:L73"/>
    <mergeCell ref="H72:L72"/>
    <mergeCell ref="H71:L71"/>
    <mergeCell ref="H106:L106"/>
    <mergeCell ref="M106:Q106"/>
    <mergeCell ref="R106:V106"/>
    <mergeCell ref="R100:V100"/>
    <mergeCell ref="H70:L70"/>
    <mergeCell ref="M70:Q70"/>
    <mergeCell ref="R79:V79"/>
    <mergeCell ref="R78:V78"/>
    <mergeCell ref="R77:V77"/>
    <mergeCell ref="R76:V76"/>
    <mergeCell ref="R73:V73"/>
    <mergeCell ref="R72:V72"/>
    <mergeCell ref="R71:V71"/>
    <mergeCell ref="M79:Q79"/>
    <mergeCell ref="M78:Q78"/>
    <mergeCell ref="M77:Q77"/>
    <mergeCell ref="M76:Q76"/>
    <mergeCell ref="M73:Q73"/>
    <mergeCell ref="M72:Q72"/>
    <mergeCell ref="M71:Q71"/>
    <mergeCell ref="H79:L79"/>
    <mergeCell ref="H98:L98"/>
    <mergeCell ref="M98:Q98"/>
    <mergeCell ref="M89:Q89"/>
    <mergeCell ref="H77:L77"/>
    <mergeCell ref="H76:L76"/>
    <mergeCell ref="H93:L93"/>
    <mergeCell ref="M93:Q93"/>
    <mergeCell ref="R93:V93"/>
    <mergeCell ref="H89:L89"/>
    <mergeCell ref="R101:V101"/>
    <mergeCell ref="H102:L102"/>
    <mergeCell ref="M102:Q102"/>
    <mergeCell ref="R102:V102"/>
    <mergeCell ref="H103:L103"/>
    <mergeCell ref="M103:Q103"/>
    <mergeCell ref="R103:V103"/>
    <mergeCell ref="H96:L96"/>
    <mergeCell ref="L183:N183"/>
    <mergeCell ref="O160:Q160"/>
    <mergeCell ref="L160:N160"/>
    <mergeCell ref="M96:Q96"/>
    <mergeCell ref="R96:V96"/>
    <mergeCell ref="H97:L97"/>
    <mergeCell ref="M97:Q97"/>
    <mergeCell ref="M99:Q99"/>
    <mergeCell ref="R99:V99"/>
    <mergeCell ref="H100:L100"/>
    <mergeCell ref="M100:Q100"/>
    <mergeCell ref="R89:V89"/>
    <mergeCell ref="H90:L90"/>
    <mergeCell ref="M90:Q90"/>
    <mergeCell ref="R90:V90"/>
    <mergeCell ref="H91:L91"/>
    <mergeCell ref="M91:Q91"/>
    <mergeCell ref="O153:Q153"/>
    <mergeCell ref="H153:K153"/>
    <mergeCell ref="O155:Q155"/>
    <mergeCell ref="L155:N155"/>
    <mergeCell ref="H155:K155"/>
    <mergeCell ref="H154:K154"/>
    <mergeCell ref="O158:Q158"/>
    <mergeCell ref="L158:N158"/>
    <mergeCell ref="H157:K157"/>
    <mergeCell ref="O154:Q154"/>
    <mergeCell ref="H147:K147"/>
    <mergeCell ref="R147:V147"/>
    <mergeCell ref="O148:Q148"/>
    <mergeCell ref="L148:N148"/>
    <mergeCell ref="H101:L101"/>
    <mergeCell ref="M101:Q101"/>
    <mergeCell ref="H104:L104"/>
    <mergeCell ref="M104:Q104"/>
    <mergeCell ref="R104:V104"/>
    <mergeCell ref="R70:V70"/>
    <mergeCell ref="A101:G106"/>
    <mergeCell ref="A88:G93"/>
    <mergeCell ref="A80:G87"/>
    <mergeCell ref="M81:Q81"/>
    <mergeCell ref="R81:V81"/>
    <mergeCell ref="H82:L82"/>
    <mergeCell ref="M82:Q82"/>
    <mergeCell ref="R82:V82"/>
    <mergeCell ref="H84:L84"/>
    <mergeCell ref="M84:Q84"/>
    <mergeCell ref="R84:V84"/>
    <mergeCell ref="H85:L85"/>
    <mergeCell ref="R154:V154"/>
    <mergeCell ref="R86:V86"/>
    <mergeCell ref="H87:L87"/>
    <mergeCell ref="M87:Q87"/>
    <mergeCell ref="R88:V88"/>
    <mergeCell ref="A71:G79"/>
    <mergeCell ref="L291:V291"/>
    <mergeCell ref="O183:Q183"/>
    <mergeCell ref="O181:Q181"/>
    <mergeCell ref="L181:N181"/>
    <mergeCell ref="H181:K181"/>
    <mergeCell ref="R181:V181"/>
    <mergeCell ref="O182:Q182"/>
    <mergeCell ref="L182:N182"/>
    <mergeCell ref="H182:K182"/>
    <mergeCell ref="R91:V91"/>
    <mergeCell ref="H92:L92"/>
    <mergeCell ref="M92:Q92"/>
    <mergeCell ref="R92:V92"/>
    <mergeCell ref="O165:Q165"/>
    <mergeCell ref="H158:K158"/>
    <mergeCell ref="H156:K156"/>
    <mergeCell ref="L157:N157"/>
    <mergeCell ref="H176:K176"/>
    <mergeCell ref="R176:V176"/>
    <mergeCell ref="L168:N168"/>
    <mergeCell ref="H168:K168"/>
    <mergeCell ref="O180:Q180"/>
    <mergeCell ref="L180:N180"/>
    <mergeCell ref="H180:K180"/>
    <mergeCell ref="R180:V180"/>
    <mergeCell ref="O171:Q171"/>
    <mergeCell ref="L171:N171"/>
    <mergeCell ref="O172:Q172"/>
    <mergeCell ref="L172:N172"/>
    <mergeCell ref="H172:K172"/>
    <mergeCell ref="R172:V172"/>
    <mergeCell ref="L154:N154"/>
    <mergeCell ref="A301:I301"/>
    <mergeCell ref="J301:K301"/>
    <mergeCell ref="L301:V301"/>
    <mergeCell ref="H105:L105"/>
    <mergeCell ref="M105:Q105"/>
    <mergeCell ref="R105:V105"/>
    <mergeCell ref="H120:J120"/>
    <mergeCell ref="L169:N169"/>
    <mergeCell ref="H169:K169"/>
    <mergeCell ref="R169:V169"/>
    <mergeCell ref="O170:Q170"/>
    <mergeCell ref="L170:N170"/>
    <mergeCell ref="H170:K170"/>
    <mergeCell ref="R170:V170"/>
    <mergeCell ref="L153:N153"/>
    <mergeCell ref="O152:Q152"/>
    <mergeCell ref="H148:K148"/>
    <mergeCell ref="R148:V148"/>
    <mergeCell ref="R146:V146"/>
    <mergeCell ref="H146:K146"/>
    <mergeCell ref="H145:K145"/>
    <mergeCell ref="L147:N147"/>
    <mergeCell ref="L146:N146"/>
    <mergeCell ref="H159:K159"/>
    <mergeCell ref="R159:V159"/>
    <mergeCell ref="R157:V157"/>
    <mergeCell ref="R182:V182"/>
    <mergeCell ref="L163:N163"/>
    <mergeCell ref="H163:K163"/>
    <mergeCell ref="R167:V167"/>
    <mergeCell ref="J291:K291"/>
    <mergeCell ref="R179:V179"/>
    <mergeCell ref="H167:K167"/>
    <mergeCell ref="L179:N179"/>
    <mergeCell ref="H179:K179"/>
    <mergeCell ref="R164:V164"/>
    <mergeCell ref="R166:V166"/>
    <mergeCell ref="L164:N164"/>
    <mergeCell ref="H164:K164"/>
    <mergeCell ref="L165:N165"/>
    <mergeCell ref="H165:K165"/>
    <mergeCell ref="R165:V165"/>
    <mergeCell ref="L166:N166"/>
    <mergeCell ref="H166:K166"/>
    <mergeCell ref="L167:N167"/>
    <mergeCell ref="L178:N178"/>
    <mergeCell ref="H178:K178"/>
    <mergeCell ref="R178:V178"/>
    <mergeCell ref="L176:N176"/>
    <mergeCell ref="H171:K171"/>
    <mergeCell ref="L413:V413"/>
    <mergeCell ref="A386:I386"/>
    <mergeCell ref="J387:K387"/>
    <mergeCell ref="L387:V387"/>
    <mergeCell ref="J407:K407"/>
    <mergeCell ref="L407:V407"/>
    <mergeCell ref="J409:K409"/>
    <mergeCell ref="L409:V409"/>
    <mergeCell ref="J404:K404"/>
    <mergeCell ref="L404:V404"/>
    <mergeCell ref="J405:K405"/>
    <mergeCell ref="L405:V405"/>
    <mergeCell ref="J403:K403"/>
    <mergeCell ref="L403:V403"/>
    <mergeCell ref="L402:V402"/>
    <mergeCell ref="J396:K396"/>
    <mergeCell ref="R158:V158"/>
    <mergeCell ref="O159:Q159"/>
    <mergeCell ref="L159:N159"/>
    <mergeCell ref="H160:K160"/>
    <mergeCell ref="R160:V160"/>
    <mergeCell ref="O161:Q161"/>
    <mergeCell ref="L161:N161"/>
    <mergeCell ref="H161:K161"/>
    <mergeCell ref="R161:V161"/>
    <mergeCell ref="O162:Q162"/>
    <mergeCell ref="L162:N162"/>
    <mergeCell ref="H162:K162"/>
    <mergeCell ref="R162:V162"/>
    <mergeCell ref="R168:V168"/>
    <mergeCell ref="O169:Q169"/>
    <mergeCell ref="R171:V171"/>
    <mergeCell ref="J415:K415"/>
    <mergeCell ref="L415:V415"/>
    <mergeCell ref="L414:V414"/>
    <mergeCell ref="J414:K414"/>
    <mergeCell ref="J400:K400"/>
    <mergeCell ref="J397:K397"/>
    <mergeCell ref="L397:V397"/>
    <mergeCell ref="A410:I410"/>
    <mergeCell ref="J429:K429"/>
    <mergeCell ref="L429:V429"/>
    <mergeCell ref="J427:K427"/>
    <mergeCell ref="L427:V427"/>
    <mergeCell ref="J428:K428"/>
    <mergeCell ref="L428:V428"/>
    <mergeCell ref="J426:K426"/>
    <mergeCell ref="L426:V426"/>
    <mergeCell ref="A429:I429"/>
    <mergeCell ref="A428:I428"/>
    <mergeCell ref="A423:I423"/>
    <mergeCell ref="J423:K423"/>
    <mergeCell ref="L423:V423"/>
    <mergeCell ref="A419:I419"/>
    <mergeCell ref="J419:K419"/>
    <mergeCell ref="L419:V419"/>
    <mergeCell ref="A420:I420"/>
    <mergeCell ref="A427:I427"/>
    <mergeCell ref="L401:V401"/>
    <mergeCell ref="J408:K408"/>
    <mergeCell ref="L408:V408"/>
    <mergeCell ref="J406:K406"/>
    <mergeCell ref="L406:V406"/>
    <mergeCell ref="J413:K413"/>
    <mergeCell ref="L311:V311"/>
    <mergeCell ref="J292:K292"/>
    <mergeCell ref="L292:V292"/>
    <mergeCell ref="H144:K144"/>
    <mergeCell ref="R142:V142"/>
    <mergeCell ref="H142:K142"/>
    <mergeCell ref="H141:K141"/>
    <mergeCell ref="O141:Q141"/>
    <mergeCell ref="J410:K410"/>
    <mergeCell ref="L410:V410"/>
    <mergeCell ref="J379:K379"/>
    <mergeCell ref="L379:V379"/>
    <mergeCell ref="A399:I399"/>
    <mergeCell ref="A403:I403"/>
    <mergeCell ref="A391:I391"/>
    <mergeCell ref="A409:I409"/>
    <mergeCell ref="A407:I407"/>
    <mergeCell ref="A398:I398"/>
    <mergeCell ref="A402:I402"/>
    <mergeCell ref="J388:K388"/>
    <mergeCell ref="L388:V388"/>
    <mergeCell ref="J389:K389"/>
    <mergeCell ref="L389:V389"/>
    <mergeCell ref="J390:K390"/>
    <mergeCell ref="A405:I405"/>
    <mergeCell ref="A404:I404"/>
    <mergeCell ref="O149:Q149"/>
    <mergeCell ref="L149:N149"/>
    <mergeCell ref="H149:K149"/>
    <mergeCell ref="R149:V149"/>
    <mergeCell ref="O150:Q150"/>
    <mergeCell ref="L150:N150"/>
    <mergeCell ref="J402:K402"/>
    <mergeCell ref="J401:K401"/>
    <mergeCell ref="L295:V295"/>
    <mergeCell ref="A296:I296"/>
    <mergeCell ref="J296:K296"/>
    <mergeCell ref="L296:V296"/>
    <mergeCell ref="A297:I297"/>
    <mergeCell ref="J297:K297"/>
    <mergeCell ref="L297:V297"/>
    <mergeCell ref="B294:K294"/>
    <mergeCell ref="A295:I295"/>
    <mergeCell ref="J295:K295"/>
    <mergeCell ref="J314:K314"/>
    <mergeCell ref="J313:K313"/>
    <mergeCell ref="J312:K312"/>
    <mergeCell ref="J311:K311"/>
    <mergeCell ref="H270:L270"/>
    <mergeCell ref="J358:K358"/>
    <mergeCell ref="J344:K344"/>
    <mergeCell ref="L344:V344"/>
    <mergeCell ref="J342:K342"/>
    <mergeCell ref="L342:V342"/>
    <mergeCell ref="J338:K338"/>
    <mergeCell ref="L338:V338"/>
    <mergeCell ref="J339:K339"/>
    <mergeCell ref="L337:V337"/>
    <mergeCell ref="L343:V343"/>
    <mergeCell ref="J327:K327"/>
    <mergeCell ref="L327:V327"/>
    <mergeCell ref="J328:K328"/>
    <mergeCell ref="L328:V328"/>
    <mergeCell ref="J332:K332"/>
    <mergeCell ref="R87:V87"/>
    <mergeCell ref="H88:L88"/>
    <mergeCell ref="M88:Q88"/>
    <mergeCell ref="L188:N188"/>
    <mergeCell ref="H188:K188"/>
    <mergeCell ref="O189:Q189"/>
    <mergeCell ref="L189:N189"/>
    <mergeCell ref="H189:K189"/>
    <mergeCell ref="A280:I280"/>
    <mergeCell ref="L282:V282"/>
    <mergeCell ref="A281:I281"/>
    <mergeCell ref="H266:L266"/>
    <mergeCell ref="H139:K139"/>
    <mergeCell ref="R139:V139"/>
    <mergeCell ref="O140:Q140"/>
    <mergeCell ref="A274:K274"/>
    <mergeCell ref="R144:V144"/>
    <mergeCell ref="H150:K150"/>
    <mergeCell ref="R150:V150"/>
    <mergeCell ref="L151:N151"/>
    <mergeCell ref="H151:K151"/>
    <mergeCell ref="R151:V151"/>
    <mergeCell ref="R153:V153"/>
    <mergeCell ref="R152:V152"/>
    <mergeCell ref="L152:N152"/>
    <mergeCell ref="H152:K152"/>
    <mergeCell ref="H143:K143"/>
    <mergeCell ref="R143:V143"/>
    <mergeCell ref="O143:Q143"/>
    <mergeCell ref="L127:N127"/>
    <mergeCell ref="R129:V129"/>
    <mergeCell ref="O139:Q139"/>
    <mergeCell ref="U61:V61"/>
    <mergeCell ref="O126:Q126"/>
    <mergeCell ref="O61:Q61"/>
    <mergeCell ref="A67:V67"/>
    <mergeCell ref="L304:V304"/>
    <mergeCell ref="L140:N140"/>
    <mergeCell ref="O147:Q147"/>
    <mergeCell ref="A266:G266"/>
    <mergeCell ref="U63:V63"/>
    <mergeCell ref="R63:T63"/>
    <mergeCell ref="H127:K127"/>
    <mergeCell ref="R127:V127"/>
    <mergeCell ref="O128:Q128"/>
    <mergeCell ref="L128:N128"/>
    <mergeCell ref="H128:K128"/>
    <mergeCell ref="R128:V128"/>
    <mergeCell ref="O129:Q129"/>
    <mergeCell ref="L129:N129"/>
    <mergeCell ref="H129:K129"/>
    <mergeCell ref="H125:K125"/>
    <mergeCell ref="R140:V140"/>
    <mergeCell ref="H80:L80"/>
    <mergeCell ref="M80:Q80"/>
    <mergeCell ref="A273:K273"/>
    <mergeCell ref="O273:S273"/>
    <mergeCell ref="J290:K290"/>
    <mergeCell ref="J289:K289"/>
    <mergeCell ref="L145:N145"/>
    <mergeCell ref="L144:N144"/>
    <mergeCell ref="L142:N142"/>
    <mergeCell ref="L141:N141"/>
    <mergeCell ref="L156:N156"/>
    <mergeCell ref="L400:V400"/>
    <mergeCell ref="L290:V290"/>
    <mergeCell ref="L289:V289"/>
    <mergeCell ref="A344:I344"/>
    <mergeCell ref="A359:I359"/>
    <mergeCell ref="A358:I358"/>
    <mergeCell ref="A357:I357"/>
    <mergeCell ref="L372:V372"/>
    <mergeCell ref="J382:K382"/>
    <mergeCell ref="L382:V382"/>
    <mergeCell ref="B363:K363"/>
    <mergeCell ref="J365:K365"/>
    <mergeCell ref="L365:V365"/>
    <mergeCell ref="J366:K366"/>
    <mergeCell ref="A378:I378"/>
    <mergeCell ref="J357:K357"/>
    <mergeCell ref="J377:K377"/>
    <mergeCell ref="L377:V377"/>
    <mergeCell ref="J378:K378"/>
    <mergeCell ref="L378:V378"/>
    <mergeCell ref="B371:K371"/>
    <mergeCell ref="B381:K381"/>
    <mergeCell ref="J375:K375"/>
    <mergeCell ref="L375:V375"/>
    <mergeCell ref="L384:V384"/>
    <mergeCell ref="J385:K385"/>
    <mergeCell ref="L385:V385"/>
    <mergeCell ref="J353:K353"/>
    <mergeCell ref="L353:V353"/>
    <mergeCell ref="L346:V346"/>
    <mergeCell ref="A353:I353"/>
    <mergeCell ref="L332:V332"/>
    <mergeCell ref="A349:I349"/>
    <mergeCell ref="J386:K386"/>
    <mergeCell ref="L386:V386"/>
    <mergeCell ref="L390:V390"/>
    <mergeCell ref="J391:K391"/>
    <mergeCell ref="L391:V391"/>
    <mergeCell ref="J383:K383"/>
    <mergeCell ref="L383:V383"/>
    <mergeCell ref="J384:K384"/>
    <mergeCell ref="A384:I384"/>
    <mergeCell ref="L376:V376"/>
    <mergeCell ref="A389:I389"/>
    <mergeCell ref="J398:K398"/>
    <mergeCell ref="L398:V398"/>
    <mergeCell ref="J399:K399"/>
    <mergeCell ref="L399:V399"/>
    <mergeCell ref="J376:K376"/>
    <mergeCell ref="B395:K395"/>
    <mergeCell ref="J392:K392"/>
    <mergeCell ref="L392:V392"/>
    <mergeCell ref="J393:K393"/>
    <mergeCell ref="L393:V393"/>
    <mergeCell ref="A393:I393"/>
    <mergeCell ref="A367:I367"/>
    <mergeCell ref="A356:I356"/>
    <mergeCell ref="J367:K367"/>
    <mergeCell ref="L367:V367"/>
    <mergeCell ref="J354:K354"/>
    <mergeCell ref="L354:V354"/>
    <mergeCell ref="J355:K355"/>
    <mergeCell ref="L355:V355"/>
    <mergeCell ref="L396:V396"/>
    <mergeCell ref="A426:I426"/>
    <mergeCell ref="A379:I379"/>
    <mergeCell ref="A396:I396"/>
    <mergeCell ref="A373:I373"/>
    <mergeCell ref="A383:I383"/>
    <mergeCell ref="A382:I382"/>
    <mergeCell ref="A397:I397"/>
    <mergeCell ref="A401:I401"/>
    <mergeCell ref="A400:I400"/>
    <mergeCell ref="A392:I392"/>
    <mergeCell ref="A377:I377"/>
    <mergeCell ref="A376:I376"/>
    <mergeCell ref="A375:I375"/>
    <mergeCell ref="A385:I385"/>
    <mergeCell ref="A390:I390"/>
    <mergeCell ref="A369:I369"/>
    <mergeCell ref="A372:I372"/>
    <mergeCell ref="A413:I413"/>
    <mergeCell ref="A408:I408"/>
    <mergeCell ref="A388:I388"/>
    <mergeCell ref="A387:I387"/>
    <mergeCell ref="A374:I374"/>
    <mergeCell ref="A422:I422"/>
    <mergeCell ref="A406:I406"/>
    <mergeCell ref="A415:I415"/>
    <mergeCell ref="J356:K356"/>
    <mergeCell ref="L356:V356"/>
    <mergeCell ref="A366:I366"/>
    <mergeCell ref="A364:I364"/>
    <mergeCell ref="A355:I355"/>
    <mergeCell ref="A368:I368"/>
    <mergeCell ref="J368:K368"/>
    <mergeCell ref="L368:V368"/>
    <mergeCell ref="L366:V366"/>
    <mergeCell ref="A354:I354"/>
    <mergeCell ref="J369:K369"/>
    <mergeCell ref="L369:V369"/>
    <mergeCell ref="J373:K373"/>
    <mergeCell ref="L373:V373"/>
    <mergeCell ref="J374:K374"/>
    <mergeCell ref="L374:V374"/>
    <mergeCell ref="A365:I365"/>
    <mergeCell ref="J364:K364"/>
    <mergeCell ref="L358:V358"/>
    <mergeCell ref="J372:K372"/>
    <mergeCell ref="J359:K359"/>
    <mergeCell ref="L359:V359"/>
    <mergeCell ref="L364:V364"/>
    <mergeCell ref="L357:V357"/>
    <mergeCell ref="H60:J60"/>
    <mergeCell ref="A284:I284"/>
    <mergeCell ref="A282:I282"/>
    <mergeCell ref="K55:N55"/>
    <mergeCell ref="R30:V30"/>
    <mergeCell ref="M30:Q30"/>
    <mergeCell ref="K54:N54"/>
    <mergeCell ref="A45:V45"/>
    <mergeCell ref="R54:T54"/>
    <mergeCell ref="A43:V43"/>
    <mergeCell ref="A58:G58"/>
    <mergeCell ref="H57:J57"/>
    <mergeCell ref="U59:V59"/>
    <mergeCell ref="U55:V55"/>
    <mergeCell ref="A31:G31"/>
    <mergeCell ref="H31:L31"/>
    <mergeCell ref="M31:Q31"/>
    <mergeCell ref="R31:V31"/>
    <mergeCell ref="A39:V39"/>
    <mergeCell ref="H56:J56"/>
    <mergeCell ref="H63:J63"/>
    <mergeCell ref="R98:V98"/>
    <mergeCell ref="O127:Q127"/>
    <mergeCell ref="K61:N61"/>
    <mergeCell ref="R61:T61"/>
    <mergeCell ref="R141:V141"/>
    <mergeCell ref="R125:V125"/>
    <mergeCell ref="H126:K126"/>
    <mergeCell ref="M85:Q85"/>
    <mergeCell ref="R85:V85"/>
    <mergeCell ref="H83:L83"/>
    <mergeCell ref="M83:Q83"/>
    <mergeCell ref="H55:J55"/>
    <mergeCell ref="A47:V47"/>
    <mergeCell ref="R55:T55"/>
    <mergeCell ref="B51:J51"/>
    <mergeCell ref="H30:L30"/>
    <mergeCell ref="A30:G30"/>
    <mergeCell ref="H65:J65"/>
    <mergeCell ref="A34:V34"/>
    <mergeCell ref="A35:V35"/>
    <mergeCell ref="U56:V56"/>
    <mergeCell ref="O54:Q54"/>
    <mergeCell ref="K59:N59"/>
    <mergeCell ref="U57:V57"/>
    <mergeCell ref="R58:T58"/>
    <mergeCell ref="K60:N60"/>
    <mergeCell ref="R56:T56"/>
    <mergeCell ref="R57:T57"/>
    <mergeCell ref="U60:V60"/>
    <mergeCell ref="U58:V58"/>
    <mergeCell ref="O60:Q60"/>
    <mergeCell ref="O59:Q59"/>
    <mergeCell ref="A57:G57"/>
    <mergeCell ref="A56:G56"/>
    <mergeCell ref="K56:N56"/>
    <mergeCell ref="K57:N57"/>
    <mergeCell ref="K58:N58"/>
    <mergeCell ref="O63:Q63"/>
    <mergeCell ref="A60:G60"/>
    <mergeCell ref="R59:T59"/>
    <mergeCell ref="R60:T60"/>
    <mergeCell ref="A59:G59"/>
    <mergeCell ref="H61:J61"/>
    <mergeCell ref="O57:Q57"/>
    <mergeCell ref="O56:Q56"/>
    <mergeCell ref="O58:Q58"/>
    <mergeCell ref="H58:J58"/>
    <mergeCell ref="H59:J59"/>
    <mergeCell ref="A20:E20"/>
    <mergeCell ref="A19:E19"/>
    <mergeCell ref="A21:E21"/>
    <mergeCell ref="F25:V25"/>
    <mergeCell ref="F23:V23"/>
    <mergeCell ref="F24:V24"/>
    <mergeCell ref="F19:V19"/>
    <mergeCell ref="F20:V20"/>
    <mergeCell ref="F21:V21"/>
    <mergeCell ref="A25:E25"/>
    <mergeCell ref="A22:E22"/>
    <mergeCell ref="F22:V22"/>
    <mergeCell ref="A24:E24"/>
    <mergeCell ref="A23:E23"/>
    <mergeCell ref="O55:Q55"/>
    <mergeCell ref="A42:V42"/>
    <mergeCell ref="A55:G55"/>
    <mergeCell ref="A54:G54"/>
    <mergeCell ref="F27:V27"/>
    <mergeCell ref="A44:V44"/>
    <mergeCell ref="A26:E26"/>
    <mergeCell ref="F26:V26"/>
    <mergeCell ref="A38:V38"/>
    <mergeCell ref="A27:E27"/>
    <mergeCell ref="U54:V54"/>
    <mergeCell ref="A46:V46"/>
    <mergeCell ref="H54:J54"/>
    <mergeCell ref="C2:T2"/>
    <mergeCell ref="A3:V3"/>
    <mergeCell ref="A4:V4"/>
    <mergeCell ref="F16:V16"/>
    <mergeCell ref="F15:V15"/>
    <mergeCell ref="F8:V8"/>
    <mergeCell ref="F9:V9"/>
    <mergeCell ref="F12:V12"/>
    <mergeCell ref="A9:E9"/>
    <mergeCell ref="F7:J7"/>
    <mergeCell ref="A12:E12"/>
    <mergeCell ref="A13:E13"/>
    <mergeCell ref="A16:E16"/>
    <mergeCell ref="F13:V13"/>
    <mergeCell ref="F14:V14"/>
    <mergeCell ref="A7:E7"/>
    <mergeCell ref="A8:E8"/>
    <mergeCell ref="A14:E14"/>
    <mergeCell ref="A15:E15"/>
    <mergeCell ref="A61:G61"/>
    <mergeCell ref="A335:I335"/>
    <mergeCell ref="O156:Q156"/>
    <mergeCell ref="O157:Q157"/>
    <mergeCell ref="O163:Q163"/>
    <mergeCell ref="O164:Q164"/>
    <mergeCell ref="O166:Q166"/>
    <mergeCell ref="O167:Q167"/>
    <mergeCell ref="H244:L244"/>
    <mergeCell ref="A65:G65"/>
    <mergeCell ref="A63:G63"/>
    <mergeCell ref="L125:N125"/>
    <mergeCell ref="A311:I311"/>
    <mergeCell ref="A328:I328"/>
    <mergeCell ref="A332:I332"/>
    <mergeCell ref="A307:I307"/>
    <mergeCell ref="A326:I326"/>
    <mergeCell ref="A331:I331"/>
    <mergeCell ref="J315:K315"/>
    <mergeCell ref="L331:V331"/>
    <mergeCell ref="O151:Q151"/>
    <mergeCell ref="L316:V316"/>
    <mergeCell ref="L321:V321"/>
    <mergeCell ref="L320:V320"/>
    <mergeCell ref="J321:K321"/>
    <mergeCell ref="J320:K320"/>
    <mergeCell ref="L335:V335"/>
    <mergeCell ref="K63:N63"/>
    <mergeCell ref="R83:V83"/>
    <mergeCell ref="R80:V80"/>
    <mergeCell ref="H81:L81"/>
    <mergeCell ref="R145:V145"/>
    <mergeCell ref="L139:N139"/>
    <mergeCell ref="L126:N126"/>
    <mergeCell ref="H74:L74"/>
    <mergeCell ref="M74:Q74"/>
    <mergeCell ref="R74:V74"/>
    <mergeCell ref="R94:V94"/>
    <mergeCell ref="R97:V97"/>
    <mergeCell ref="R126:V126"/>
    <mergeCell ref="H140:K140"/>
    <mergeCell ref="O168:Q168"/>
    <mergeCell ref="A327:I327"/>
    <mergeCell ref="A342:I342"/>
    <mergeCell ref="A338:I338"/>
    <mergeCell ref="A339:I339"/>
    <mergeCell ref="A325:I325"/>
    <mergeCell ref="A324:I324"/>
    <mergeCell ref="O125:Q125"/>
    <mergeCell ref="O145:Q145"/>
    <mergeCell ref="O144:Q144"/>
    <mergeCell ref="O142:Q142"/>
    <mergeCell ref="L143:N143"/>
    <mergeCell ref="H75:L75"/>
    <mergeCell ref="M75:Q75"/>
    <mergeCell ref="R75:V75"/>
    <mergeCell ref="H78:L78"/>
    <mergeCell ref="A268:G268"/>
    <mergeCell ref="O146:Q146"/>
    <mergeCell ref="H86:L86"/>
    <mergeCell ref="M86:Q86"/>
    <mergeCell ref="J303:K303"/>
    <mergeCell ref="A304:I304"/>
    <mergeCell ref="J304:K304"/>
    <mergeCell ref="L303:V303"/>
    <mergeCell ref="A298:I298"/>
    <mergeCell ref="J298:K298"/>
    <mergeCell ref="L299:V299"/>
    <mergeCell ref="L298:V298"/>
    <mergeCell ref="A299:I299"/>
    <mergeCell ref="J299:K299"/>
    <mergeCell ref="A314:I314"/>
    <mergeCell ref="A312:I312"/>
    <mergeCell ref="A313:I313"/>
    <mergeCell ref="A70:G70"/>
    <mergeCell ref="A192:G197"/>
    <mergeCell ref="O179:Q179"/>
    <mergeCell ref="M192:Q192"/>
    <mergeCell ref="M193:Q193"/>
    <mergeCell ref="R188:V188"/>
    <mergeCell ref="R189:V189"/>
    <mergeCell ref="R185:V185"/>
    <mergeCell ref="R186:V186"/>
    <mergeCell ref="O185:Q185"/>
    <mergeCell ref="L185:N185"/>
    <mergeCell ref="H185:K185"/>
    <mergeCell ref="O186:Q186"/>
    <mergeCell ref="L186:N186"/>
    <mergeCell ref="H186:K186"/>
    <mergeCell ref="O188:Q188"/>
    <mergeCell ref="R163:V163"/>
    <mergeCell ref="R155:V155"/>
    <mergeCell ref="R156:V156"/>
    <mergeCell ref="J284:K284"/>
    <mergeCell ref="H268:L268"/>
    <mergeCell ref="B287:K287"/>
    <mergeCell ref="A288:I288"/>
    <mergeCell ref="J288:K288"/>
    <mergeCell ref="L288:V288"/>
    <mergeCell ref="A270:G270"/>
    <mergeCell ref="O274:S277"/>
    <mergeCell ref="A276:K276"/>
    <mergeCell ref="A277:K277"/>
    <mergeCell ref="A244:G244"/>
    <mergeCell ref="A255:G255"/>
    <mergeCell ref="A308:I308"/>
    <mergeCell ref="L315:V315"/>
    <mergeCell ref="L314:V314"/>
    <mergeCell ref="L313:V313"/>
    <mergeCell ref="L312:V312"/>
    <mergeCell ref="A283:I283"/>
    <mergeCell ref="A289:I289"/>
    <mergeCell ref="A290:I290"/>
    <mergeCell ref="L284:V284"/>
    <mergeCell ref="L285:V285"/>
    <mergeCell ref="L283:V283"/>
    <mergeCell ref="J281:K281"/>
    <mergeCell ref="J280:K280"/>
    <mergeCell ref="L281:V281"/>
    <mergeCell ref="J282:K282"/>
    <mergeCell ref="A285:I285"/>
    <mergeCell ref="A315:I315"/>
    <mergeCell ref="B310:K310"/>
    <mergeCell ref="A291:I291"/>
    <mergeCell ref="A303:I303"/>
    <mergeCell ref="A264:G264"/>
    <mergeCell ref="H264:L264"/>
    <mergeCell ref="M264:Q264"/>
    <mergeCell ref="O187:Q187"/>
    <mergeCell ref="O174:Q174"/>
    <mergeCell ref="L174:N174"/>
    <mergeCell ref="H174:K174"/>
    <mergeCell ref="R174:V174"/>
    <mergeCell ref="O175:Q175"/>
    <mergeCell ref="H193:L193"/>
    <mergeCell ref="R193:V193"/>
    <mergeCell ref="H211:L211"/>
    <mergeCell ref="R175:V175"/>
    <mergeCell ref="O176:Q176"/>
    <mergeCell ref="A292:I292"/>
    <mergeCell ref="L308:V308"/>
    <mergeCell ref="L307:V307"/>
    <mergeCell ref="J308:K308"/>
    <mergeCell ref="J307:K307"/>
    <mergeCell ref="J283:K283"/>
    <mergeCell ref="L175:N175"/>
    <mergeCell ref="H175:K175"/>
    <mergeCell ref="R194:V194"/>
    <mergeCell ref="L280:V280"/>
    <mergeCell ref="A211:G211"/>
    <mergeCell ref="A300:I300"/>
    <mergeCell ref="A222:G222"/>
    <mergeCell ref="A302:I302"/>
    <mergeCell ref="J302:K302"/>
    <mergeCell ref="L302:V302"/>
    <mergeCell ref="J300:K300"/>
    <mergeCell ref="L300:V300"/>
    <mergeCell ref="J285:K285"/>
    <mergeCell ref="R266:V266"/>
    <mergeCell ref="R268:V268"/>
    <mergeCell ref="J349:K349"/>
    <mergeCell ref="L349:V349"/>
    <mergeCell ref="L345:V345"/>
    <mergeCell ref="L339:V339"/>
    <mergeCell ref="A347:I347"/>
    <mergeCell ref="J319:K319"/>
    <mergeCell ref="A321:I321"/>
    <mergeCell ref="J333:K333"/>
    <mergeCell ref="L333:V333"/>
    <mergeCell ref="J334:K334"/>
    <mergeCell ref="L334:V334"/>
    <mergeCell ref="J335:K335"/>
    <mergeCell ref="A320:I320"/>
    <mergeCell ref="A233:G233"/>
    <mergeCell ref="R177:V177"/>
    <mergeCell ref="O173:Q173"/>
    <mergeCell ref="L173:N173"/>
    <mergeCell ref="H196:L196"/>
    <mergeCell ref="H197:L197"/>
    <mergeCell ref="R197:V197"/>
    <mergeCell ref="R196:V196"/>
    <mergeCell ref="R195:V195"/>
    <mergeCell ref="H183:K183"/>
    <mergeCell ref="H192:L192"/>
    <mergeCell ref="O184:Q184"/>
    <mergeCell ref="L184:N184"/>
    <mergeCell ref="H184:K184"/>
    <mergeCell ref="R184:V184"/>
    <mergeCell ref="H187:K187"/>
    <mergeCell ref="R187:V187"/>
    <mergeCell ref="R183:V183"/>
    <mergeCell ref="O178:Q178"/>
    <mergeCell ref="L348:V348"/>
    <mergeCell ref="J324:K324"/>
    <mergeCell ref="L324:V324"/>
    <mergeCell ref="J331:K331"/>
    <mergeCell ref="J343:K343"/>
    <mergeCell ref="B318:K318"/>
    <mergeCell ref="B323:K323"/>
    <mergeCell ref="B330:K330"/>
    <mergeCell ref="B341:K341"/>
    <mergeCell ref="J336:K336"/>
    <mergeCell ref="L336:V336"/>
    <mergeCell ref="J337:K337"/>
    <mergeCell ref="A334:I334"/>
    <mergeCell ref="L319:V319"/>
    <mergeCell ref="A319:I319"/>
    <mergeCell ref="A345:I345"/>
    <mergeCell ref="A346:I346"/>
    <mergeCell ref="A348:I348"/>
    <mergeCell ref="L347:V347"/>
    <mergeCell ref="J347:K347"/>
    <mergeCell ref="L325:V325"/>
    <mergeCell ref="J325:K325"/>
    <mergeCell ref="J326:K326"/>
    <mergeCell ref="L326:V326"/>
    <mergeCell ref="J422:K422"/>
    <mergeCell ref="L422:V422"/>
    <mergeCell ref="A414:I414"/>
    <mergeCell ref="A416:I416"/>
    <mergeCell ref="J416:K416"/>
    <mergeCell ref="L416:V416"/>
    <mergeCell ref="A417:I417"/>
    <mergeCell ref="J417:K417"/>
    <mergeCell ref="L417:V417"/>
    <mergeCell ref="A418:I418"/>
    <mergeCell ref="J418:K418"/>
    <mergeCell ref="L418:V418"/>
    <mergeCell ref="H222:L222"/>
    <mergeCell ref="H173:K173"/>
    <mergeCell ref="R173:V173"/>
    <mergeCell ref="M233:Q233"/>
    <mergeCell ref="A352:I352"/>
    <mergeCell ref="J345:K345"/>
    <mergeCell ref="J316:K316"/>
    <mergeCell ref="L352:V352"/>
    <mergeCell ref="A343:I343"/>
    <mergeCell ref="A336:I336"/>
    <mergeCell ref="A337:I337"/>
    <mergeCell ref="A333:I333"/>
    <mergeCell ref="J346:K346"/>
    <mergeCell ref="A316:I316"/>
    <mergeCell ref="M266:Q266"/>
    <mergeCell ref="M268:Q268"/>
    <mergeCell ref="R200:V200"/>
    <mergeCell ref="R211:V211"/>
    <mergeCell ref="R222:V222"/>
    <mergeCell ref="R233:V233"/>
    <mergeCell ref="E143:G143"/>
    <mergeCell ref="E144:G144"/>
    <mergeCell ref="E146:G146"/>
    <mergeCell ref="E147:G147"/>
    <mergeCell ref="A126:D145"/>
    <mergeCell ref="B412:L412"/>
    <mergeCell ref="H233:L233"/>
    <mergeCell ref="J420:K420"/>
    <mergeCell ref="L420:V420"/>
    <mergeCell ref="A421:I421"/>
    <mergeCell ref="J421:K421"/>
    <mergeCell ref="L421:V421"/>
    <mergeCell ref="H95:L95"/>
    <mergeCell ref="M95:Q95"/>
    <mergeCell ref="R95:V95"/>
    <mergeCell ref="A94:G100"/>
    <mergeCell ref="H94:L94"/>
    <mergeCell ref="M94:Q94"/>
    <mergeCell ref="M194:Q194"/>
    <mergeCell ref="M196:Q196"/>
    <mergeCell ref="M197:Q197"/>
    <mergeCell ref="M195:Q195"/>
    <mergeCell ref="H194:L194"/>
    <mergeCell ref="H195:L195"/>
    <mergeCell ref="H99:L99"/>
    <mergeCell ref="O177:Q177"/>
    <mergeCell ref="L177:N177"/>
    <mergeCell ref="H177:K177"/>
    <mergeCell ref="L187:N187"/>
    <mergeCell ref="R192:V192"/>
    <mergeCell ref="J352:K352"/>
    <mergeCell ref="J348:K348"/>
    <mergeCell ref="R201:V201"/>
    <mergeCell ref="M201:Q201"/>
    <mergeCell ref="M209:Q209"/>
    <mergeCell ref="R209:V209"/>
    <mergeCell ref="A125:D125"/>
    <mergeCell ref="E125:G125"/>
    <mergeCell ref="E127:G127"/>
    <mergeCell ref="E126:G126"/>
    <mergeCell ref="A200:G200"/>
    <mergeCell ref="H200:L200"/>
    <mergeCell ref="M200:Q200"/>
    <mergeCell ref="M211:Q211"/>
    <mergeCell ref="M222:Q222"/>
    <mergeCell ref="A179:D189"/>
    <mergeCell ref="A168:D178"/>
    <mergeCell ref="A157:D167"/>
    <mergeCell ref="A146:D156"/>
    <mergeCell ref="E145:G145"/>
    <mergeCell ref="E128:G128"/>
    <mergeCell ref="E129:G129"/>
    <mergeCell ref="E139:G139"/>
    <mergeCell ref="E140:G140"/>
    <mergeCell ref="E157:G157"/>
    <mergeCell ref="E158:G158"/>
    <mergeCell ref="E159:G159"/>
    <mergeCell ref="E160:G160"/>
    <mergeCell ref="E161:G161"/>
    <mergeCell ref="E162:G162"/>
    <mergeCell ref="E141:G141"/>
    <mergeCell ref="E142:G142"/>
    <mergeCell ref="E163:G163"/>
    <mergeCell ref="E164:G164"/>
    <mergeCell ref="E165:G165"/>
    <mergeCell ref="E148:G148"/>
    <mergeCell ref="E149:G149"/>
    <mergeCell ref="E150:G150"/>
    <mergeCell ref="E151:G151"/>
    <mergeCell ref="E152:G152"/>
    <mergeCell ref="E153:G153"/>
    <mergeCell ref="E154:G154"/>
    <mergeCell ref="E155:G155"/>
    <mergeCell ref="E156:G156"/>
    <mergeCell ref="E184:G184"/>
    <mergeCell ref="E185:G185"/>
    <mergeCell ref="E186:G186"/>
    <mergeCell ref="E187:G187"/>
    <mergeCell ref="E188:G188"/>
    <mergeCell ref="E189:G189"/>
    <mergeCell ref="E175:G175"/>
    <mergeCell ref="E176:G176"/>
    <mergeCell ref="E177:G177"/>
    <mergeCell ref="E178:G178"/>
    <mergeCell ref="E179:G179"/>
    <mergeCell ref="E180:G180"/>
    <mergeCell ref="E181:G181"/>
    <mergeCell ref="E182:G182"/>
    <mergeCell ref="E183:G183"/>
    <mergeCell ref="E166:G166"/>
    <mergeCell ref="E167:G167"/>
    <mergeCell ref="E168:G168"/>
    <mergeCell ref="E169:G169"/>
    <mergeCell ref="E170:G170"/>
    <mergeCell ref="E171:G171"/>
    <mergeCell ref="E172:G172"/>
    <mergeCell ref="E173:G173"/>
    <mergeCell ref="E174:G174"/>
    <mergeCell ref="H201:L201"/>
    <mergeCell ref="A201:G201"/>
    <mergeCell ref="A212:G212"/>
    <mergeCell ref="H212:L212"/>
    <mergeCell ref="M212:Q212"/>
    <mergeCell ref="R212:V212"/>
    <mergeCell ref="A223:G223"/>
    <mergeCell ref="H223:L223"/>
    <mergeCell ref="M223:Q223"/>
    <mergeCell ref="R223:V223"/>
    <mergeCell ref="R202:V202"/>
    <mergeCell ref="M202:Q202"/>
    <mergeCell ref="H202:L202"/>
    <mergeCell ref="A202:G202"/>
    <mergeCell ref="A207:G207"/>
    <mergeCell ref="H207:L207"/>
    <mergeCell ref="M207:Q207"/>
    <mergeCell ref="R207:V207"/>
    <mergeCell ref="A208:G208"/>
    <mergeCell ref="H208:L208"/>
    <mergeCell ref="M208:Q208"/>
    <mergeCell ref="R208:V208"/>
    <mergeCell ref="A209:G209"/>
    <mergeCell ref="H209:L209"/>
    <mergeCell ref="A215:G215"/>
    <mergeCell ref="H215:L215"/>
    <mergeCell ref="M215:Q215"/>
    <mergeCell ref="R215:V215"/>
    <mergeCell ref="A220:G220"/>
    <mergeCell ref="H220:L220"/>
    <mergeCell ref="M220:Q220"/>
    <mergeCell ref="R220:V220"/>
    <mergeCell ref="A245:G245"/>
    <mergeCell ref="H245:L245"/>
    <mergeCell ref="M245:Q245"/>
    <mergeCell ref="R245:V245"/>
    <mergeCell ref="A256:G256"/>
    <mergeCell ref="H256:L256"/>
    <mergeCell ref="M256:Q256"/>
    <mergeCell ref="R256:V256"/>
    <mergeCell ref="A240:G240"/>
    <mergeCell ref="H240:L240"/>
    <mergeCell ref="M240:Q240"/>
    <mergeCell ref="R240:V240"/>
    <mergeCell ref="A241:G241"/>
    <mergeCell ref="H241:L241"/>
    <mergeCell ref="M241:Q241"/>
    <mergeCell ref="R241:V241"/>
    <mergeCell ref="A242:G242"/>
    <mergeCell ref="H242:L242"/>
    <mergeCell ref="M242:Q242"/>
    <mergeCell ref="R242:V242"/>
    <mergeCell ref="M244:Q244"/>
    <mergeCell ref="M255:Q255"/>
    <mergeCell ref="A250:G250"/>
    <mergeCell ref="H250:L250"/>
    <mergeCell ref="M250:Q250"/>
    <mergeCell ref="R250:V250"/>
    <mergeCell ref="H255:L255"/>
    <mergeCell ref="R244:V244"/>
    <mergeCell ref="R255:V255"/>
    <mergeCell ref="A221:G221"/>
    <mergeCell ref="H221:L221"/>
    <mergeCell ref="M221:Q221"/>
    <mergeCell ref="R221:V221"/>
    <mergeCell ref="A216:G216"/>
    <mergeCell ref="H216:L216"/>
    <mergeCell ref="M216:Q216"/>
    <mergeCell ref="R216:V216"/>
    <mergeCell ref="A217:G217"/>
    <mergeCell ref="H217:L217"/>
    <mergeCell ref="M217:Q217"/>
    <mergeCell ref="R217:V217"/>
    <mergeCell ref="A218:G218"/>
    <mergeCell ref="H218:L218"/>
    <mergeCell ref="M218:Q218"/>
    <mergeCell ref="R218:V218"/>
    <mergeCell ref="A243:G243"/>
    <mergeCell ref="H243:L243"/>
    <mergeCell ref="M243:Q243"/>
    <mergeCell ref="R243:V243"/>
    <mergeCell ref="A231:G231"/>
    <mergeCell ref="H231:L231"/>
    <mergeCell ref="M231:Q231"/>
    <mergeCell ref="R231:V231"/>
    <mergeCell ref="A232:G232"/>
    <mergeCell ref="H232:L232"/>
    <mergeCell ref="M232:Q232"/>
    <mergeCell ref="R232:V232"/>
    <mergeCell ref="A235:G235"/>
    <mergeCell ref="H235:L235"/>
    <mergeCell ref="M235:Q235"/>
    <mergeCell ref="R235:V235"/>
    <mergeCell ref="A224:G224"/>
    <mergeCell ref="H224:L224"/>
    <mergeCell ref="M224:Q224"/>
    <mergeCell ref="R224:V224"/>
    <mergeCell ref="A229:G229"/>
    <mergeCell ref="H229:L229"/>
    <mergeCell ref="M229:Q229"/>
    <mergeCell ref="R229:V229"/>
    <mergeCell ref="A230:G230"/>
    <mergeCell ref="H230:L230"/>
    <mergeCell ref="M230:Q230"/>
    <mergeCell ref="R230:V230"/>
    <mergeCell ref="A234:G234"/>
    <mergeCell ref="H234:L234"/>
    <mergeCell ref="M234:Q234"/>
    <mergeCell ref="R234:V234"/>
    <mergeCell ref="A263:G263"/>
    <mergeCell ref="H263:L263"/>
    <mergeCell ref="M263:Q263"/>
    <mergeCell ref="R263:V263"/>
    <mergeCell ref="A254:G254"/>
    <mergeCell ref="H254:L254"/>
    <mergeCell ref="M254:Q254"/>
    <mergeCell ref="R254:V254"/>
    <mergeCell ref="A248:G248"/>
    <mergeCell ref="H248:L248"/>
    <mergeCell ref="M248:Q248"/>
    <mergeCell ref="R248:V248"/>
    <mergeCell ref="A249:G249"/>
    <mergeCell ref="H249:L249"/>
    <mergeCell ref="M249:Q249"/>
    <mergeCell ref="R249:V249"/>
    <mergeCell ref="A239:G239"/>
    <mergeCell ref="R264:V264"/>
    <mergeCell ref="A265:G265"/>
    <mergeCell ref="H265:L265"/>
    <mergeCell ref="M265:Q265"/>
    <mergeCell ref="R265:V265"/>
    <mergeCell ref="A257:G257"/>
    <mergeCell ref="H257:L257"/>
    <mergeCell ref="M257:Q257"/>
    <mergeCell ref="R257:V257"/>
    <mergeCell ref="A258:G258"/>
    <mergeCell ref="H258:L258"/>
    <mergeCell ref="M258:Q258"/>
    <mergeCell ref="R258:V258"/>
    <mergeCell ref="A259:G259"/>
    <mergeCell ref="H259:L259"/>
    <mergeCell ref="M259:Q259"/>
    <mergeCell ref="R259:V259"/>
    <mergeCell ref="A260:G260"/>
    <mergeCell ref="H260:L260"/>
    <mergeCell ref="M260:Q260"/>
    <mergeCell ref="R260:V260"/>
    <mergeCell ref="A261:G261"/>
    <mergeCell ref="H261:L261"/>
    <mergeCell ref="M261:Q261"/>
    <mergeCell ref="R261:V261"/>
    <mergeCell ref="A262:G262"/>
    <mergeCell ref="H262:L262"/>
    <mergeCell ref="M262:Q262"/>
    <mergeCell ref="R262:V262"/>
    <mergeCell ref="H239:L239"/>
    <mergeCell ref="M239:Q239"/>
    <mergeCell ref="R239:V239"/>
    <mergeCell ref="A225:G225"/>
    <mergeCell ref="H225:L225"/>
    <mergeCell ref="M225:Q225"/>
    <mergeCell ref="R225:V225"/>
    <mergeCell ref="A226:G226"/>
    <mergeCell ref="H226:L226"/>
    <mergeCell ref="M226:Q226"/>
    <mergeCell ref="R226:V226"/>
    <mergeCell ref="A227:G227"/>
    <mergeCell ref="H227:L227"/>
    <mergeCell ref="M227:Q227"/>
    <mergeCell ref="R227:V227"/>
    <mergeCell ref="A228:G228"/>
    <mergeCell ref="H228:L228"/>
    <mergeCell ref="M228:Q228"/>
    <mergeCell ref="R228:V228"/>
    <mergeCell ref="A236:G236"/>
    <mergeCell ref="H236:L236"/>
    <mergeCell ref="M236:Q236"/>
    <mergeCell ref="R236:V236"/>
    <mergeCell ref="A237:G237"/>
    <mergeCell ref="H237:L237"/>
    <mergeCell ref="M237:Q237"/>
    <mergeCell ref="R237:V237"/>
    <mergeCell ref="A238:G238"/>
    <mergeCell ref="H238:L238"/>
    <mergeCell ref="M238:Q238"/>
    <mergeCell ref="R238:V238"/>
    <mergeCell ref="R213:V213"/>
    <mergeCell ref="A214:G214"/>
    <mergeCell ref="H214:L214"/>
    <mergeCell ref="M214:Q214"/>
    <mergeCell ref="R214:V214"/>
    <mergeCell ref="A203:G203"/>
    <mergeCell ref="H203:L203"/>
    <mergeCell ref="M203:Q203"/>
    <mergeCell ref="R203:V203"/>
    <mergeCell ref="A204:G204"/>
    <mergeCell ref="H204:L204"/>
    <mergeCell ref="M204:Q204"/>
    <mergeCell ref="R204:V204"/>
    <mergeCell ref="A205:G205"/>
    <mergeCell ref="H205:L205"/>
    <mergeCell ref="M205:Q205"/>
    <mergeCell ref="R205:V205"/>
    <mergeCell ref="A210:G210"/>
    <mergeCell ref="H210:L210"/>
    <mergeCell ref="M210:Q210"/>
    <mergeCell ref="R210:V210"/>
    <mergeCell ref="X125:Y125"/>
    <mergeCell ref="A251:G251"/>
    <mergeCell ref="H251:L251"/>
    <mergeCell ref="M251:Q251"/>
    <mergeCell ref="R251:V251"/>
    <mergeCell ref="A252:G252"/>
    <mergeCell ref="H252:L252"/>
    <mergeCell ref="M252:Q252"/>
    <mergeCell ref="R252:V252"/>
    <mergeCell ref="A253:G253"/>
    <mergeCell ref="H253:L253"/>
    <mergeCell ref="M253:Q253"/>
    <mergeCell ref="R253:V253"/>
    <mergeCell ref="A219:G219"/>
    <mergeCell ref="H219:L219"/>
    <mergeCell ref="M219:Q219"/>
    <mergeCell ref="R219:V219"/>
    <mergeCell ref="A246:G246"/>
    <mergeCell ref="H246:L246"/>
    <mergeCell ref="M246:Q246"/>
    <mergeCell ref="R246:V246"/>
    <mergeCell ref="A247:G247"/>
    <mergeCell ref="H247:L247"/>
    <mergeCell ref="M247:Q247"/>
    <mergeCell ref="R247:V247"/>
    <mergeCell ref="A206:G206"/>
    <mergeCell ref="H206:L206"/>
    <mergeCell ref="M206:Q206"/>
    <mergeCell ref="R206:V206"/>
    <mergeCell ref="A213:G213"/>
    <mergeCell ref="H213:L213"/>
    <mergeCell ref="M213:Q213"/>
    <mergeCell ref="E138:G138"/>
    <mergeCell ref="H138:K138"/>
    <mergeCell ref="L138:N138"/>
    <mergeCell ref="O138:Q138"/>
    <mergeCell ref="R138:V138"/>
    <mergeCell ref="E137:G137"/>
    <mergeCell ref="H137:K137"/>
    <mergeCell ref="L137:N137"/>
    <mergeCell ref="O137:Q137"/>
    <mergeCell ref="R137:V137"/>
    <mergeCell ref="E136:G136"/>
    <mergeCell ref="H136:K136"/>
    <mergeCell ref="L136:N136"/>
    <mergeCell ref="O136:Q136"/>
    <mergeCell ref="R136:V136"/>
    <mergeCell ref="E135:G135"/>
    <mergeCell ref="H135:K135"/>
    <mergeCell ref="L135:N135"/>
    <mergeCell ref="O135:Q135"/>
    <mergeCell ref="R135:V135"/>
    <mergeCell ref="O134:Q134"/>
    <mergeCell ref="R134:V134"/>
    <mergeCell ref="E133:G133"/>
    <mergeCell ref="H133:K133"/>
    <mergeCell ref="L133:N133"/>
    <mergeCell ref="O133:Q133"/>
    <mergeCell ref="R133:V133"/>
    <mergeCell ref="E130:G130"/>
    <mergeCell ref="H130:K130"/>
    <mergeCell ref="L130:N130"/>
    <mergeCell ref="O130:Q130"/>
    <mergeCell ref="R130:V130"/>
    <mergeCell ref="E132:G132"/>
    <mergeCell ref="H132:K132"/>
    <mergeCell ref="L132:N132"/>
    <mergeCell ref="O132:Q132"/>
    <mergeCell ref="R132:V132"/>
    <mergeCell ref="E131:G131"/>
    <mergeCell ref="H131:K131"/>
    <mergeCell ref="L131:N131"/>
    <mergeCell ref="O131:Q131"/>
    <mergeCell ref="R131:V131"/>
    <mergeCell ref="E134:G134"/>
    <mergeCell ref="H134:K134"/>
    <mergeCell ref="L134:N134"/>
  </mergeCells>
  <phoneticPr fontId="0" type="noConversion"/>
  <conditionalFormatting sqref="A35:V35">
    <cfRule type="expression" dxfId="172" priority="330">
      <formula>AND($A$34&lt;&gt;"-- Select --",$A$35="")</formula>
    </cfRule>
  </conditionalFormatting>
  <conditionalFormatting sqref="L283:V283">
    <cfRule type="expression" dxfId="171" priority="329">
      <formula>AND(J283="No",L283="")</formula>
    </cfRule>
  </conditionalFormatting>
  <conditionalFormatting sqref="W283">
    <cfRule type="expression" dxfId="170" priority="328">
      <formula>L283&lt;&gt;""</formula>
    </cfRule>
  </conditionalFormatting>
  <conditionalFormatting sqref="L284:V284">
    <cfRule type="expression" dxfId="169" priority="327">
      <formula>AND(J284="No",L284="")</formula>
    </cfRule>
  </conditionalFormatting>
  <conditionalFormatting sqref="L285:V285">
    <cfRule type="expression" dxfId="168" priority="326">
      <formula>AND(J285="No",L285="")</formula>
    </cfRule>
  </conditionalFormatting>
  <conditionalFormatting sqref="J282:V283">
    <cfRule type="expression" dxfId="167" priority="324">
      <formula>$J$281="Yes"</formula>
    </cfRule>
  </conditionalFormatting>
  <conditionalFormatting sqref="J283:V283">
    <cfRule type="expression" dxfId="166" priority="323">
      <formula>$J$282="Yes"</formula>
    </cfRule>
  </conditionalFormatting>
  <conditionalFormatting sqref="W284">
    <cfRule type="expression" dxfId="165" priority="320">
      <formula>L284&lt;&gt;""</formula>
    </cfRule>
  </conditionalFormatting>
  <conditionalFormatting sqref="W285">
    <cfRule type="expression" dxfId="164" priority="319">
      <formula>L285&lt;&gt;""</formula>
    </cfRule>
  </conditionalFormatting>
  <conditionalFormatting sqref="W312">
    <cfRule type="expression" dxfId="163" priority="311">
      <formula>L312&lt;&gt;""</formula>
    </cfRule>
  </conditionalFormatting>
  <conditionalFormatting sqref="L312:V312">
    <cfRule type="expression" dxfId="162" priority="307">
      <formula>AND(J312&lt;&gt;"-- Select --",L312="")</formula>
    </cfRule>
  </conditionalFormatting>
  <conditionalFormatting sqref="L313:V313">
    <cfRule type="expression" dxfId="161" priority="305">
      <formula>AND(J313="No",L313="")</formula>
    </cfRule>
  </conditionalFormatting>
  <conditionalFormatting sqref="W313">
    <cfRule type="expression" dxfId="160" priority="304">
      <formula>L313&lt;&gt;""</formula>
    </cfRule>
  </conditionalFormatting>
  <conditionalFormatting sqref="W314">
    <cfRule type="expression" dxfId="159" priority="303">
      <formula>L314&lt;&gt;""</formula>
    </cfRule>
  </conditionalFormatting>
  <conditionalFormatting sqref="L314:V314">
    <cfRule type="expression" dxfId="158" priority="299">
      <formula>AND(J314="Yes",L314="")</formula>
    </cfRule>
  </conditionalFormatting>
  <conditionalFormatting sqref="W315">
    <cfRule type="expression" dxfId="157" priority="295">
      <formula>L315&lt;&gt;""</formula>
    </cfRule>
  </conditionalFormatting>
  <conditionalFormatting sqref="L315:V315">
    <cfRule type="expression" dxfId="156" priority="293">
      <formula>AND(J315="No",L315="")</formula>
    </cfRule>
  </conditionalFormatting>
  <conditionalFormatting sqref="L316:V316">
    <cfRule type="expression" dxfId="155" priority="290">
      <formula>AND(J316="No",L316="")</formula>
    </cfRule>
  </conditionalFormatting>
  <conditionalFormatting sqref="W316">
    <cfRule type="expression" dxfId="154" priority="289">
      <formula>L316&lt;&gt;""</formula>
    </cfRule>
  </conditionalFormatting>
  <conditionalFormatting sqref="W320">
    <cfRule type="expression" dxfId="153" priority="288">
      <formula>L320&lt;&gt;""</formula>
    </cfRule>
  </conditionalFormatting>
  <conditionalFormatting sqref="W321">
    <cfRule type="expression" dxfId="152" priority="287">
      <formula>L321&lt;&gt;""</formula>
    </cfRule>
  </conditionalFormatting>
  <conditionalFormatting sqref="L320:V320">
    <cfRule type="expression" dxfId="151" priority="284">
      <formula>AND(J320="No",L320="")</formula>
    </cfRule>
  </conditionalFormatting>
  <conditionalFormatting sqref="L321:V321">
    <cfRule type="expression" dxfId="150" priority="281">
      <formula>AND(J321="No",L321="")</formula>
    </cfRule>
  </conditionalFormatting>
  <conditionalFormatting sqref="W325:W328">
    <cfRule type="expression" dxfId="149" priority="280">
      <formula>L325&lt;&gt;""</formula>
    </cfRule>
  </conditionalFormatting>
  <conditionalFormatting sqref="L325:V328">
    <cfRule type="expression" dxfId="148" priority="277">
      <formula>AND(J325="No",L325="")</formula>
    </cfRule>
  </conditionalFormatting>
  <conditionalFormatting sqref="W332:W335">
    <cfRule type="expression" dxfId="147" priority="276">
      <formula>L332&lt;&gt;""</formula>
    </cfRule>
  </conditionalFormatting>
  <conditionalFormatting sqref="L332:V335">
    <cfRule type="expression" dxfId="146" priority="273">
      <formula>AND(J332="No",L332="")</formula>
    </cfRule>
  </conditionalFormatting>
  <conditionalFormatting sqref="W337">
    <cfRule type="expression" dxfId="145" priority="272">
      <formula>L337&lt;&gt;""</formula>
    </cfRule>
  </conditionalFormatting>
  <conditionalFormatting sqref="L337:V337">
    <cfRule type="expression" dxfId="144" priority="269">
      <formula>AND(J337="No",L337="")</formula>
    </cfRule>
  </conditionalFormatting>
  <conditionalFormatting sqref="W336">
    <cfRule type="expression" dxfId="143" priority="268">
      <formula>L336&lt;&gt;""</formula>
    </cfRule>
  </conditionalFormatting>
  <conditionalFormatting sqref="L336:V336">
    <cfRule type="expression" dxfId="142" priority="261">
      <formula>AND(J336="No",L336="")</formula>
    </cfRule>
  </conditionalFormatting>
  <conditionalFormatting sqref="L336:V336">
    <cfRule type="expression" dxfId="141" priority="258">
      <formula>AND(J336&lt;&gt;"-- Select --",L336="")</formula>
    </cfRule>
  </conditionalFormatting>
  <conditionalFormatting sqref="L339:V339">
    <cfRule type="expression" dxfId="140" priority="255">
      <formula>AND(J339="No",L339="")</formula>
    </cfRule>
  </conditionalFormatting>
  <conditionalFormatting sqref="L339:V339">
    <cfRule type="expression" dxfId="139" priority="252">
      <formula>AND(J339&lt;&gt;"-- Select --",L339="")</formula>
    </cfRule>
  </conditionalFormatting>
  <conditionalFormatting sqref="W343">
    <cfRule type="expression" dxfId="138" priority="251">
      <formula>L343&lt;&gt;""</formula>
    </cfRule>
  </conditionalFormatting>
  <conditionalFormatting sqref="L343:V343">
    <cfRule type="expression" dxfId="137" priority="244">
      <formula>AND(J343="No",L343="")</formula>
    </cfRule>
  </conditionalFormatting>
  <conditionalFormatting sqref="L343:V343">
    <cfRule type="expression" dxfId="136" priority="241">
      <formula>AND(J343&lt;&gt;"-- Select --",L343="")</formula>
    </cfRule>
  </conditionalFormatting>
  <conditionalFormatting sqref="W344">
    <cfRule type="expression" dxfId="135" priority="240">
      <formula>L344&lt;&gt;""</formula>
    </cfRule>
  </conditionalFormatting>
  <conditionalFormatting sqref="L344:V344">
    <cfRule type="expression" dxfId="134" priority="233">
      <formula>AND(J344="No",L344="")</formula>
    </cfRule>
  </conditionalFormatting>
  <conditionalFormatting sqref="L344:V344">
    <cfRule type="expression" dxfId="133" priority="230">
      <formula>AND(J344&lt;&gt;"-- Select --",L344="")</formula>
    </cfRule>
  </conditionalFormatting>
  <conditionalFormatting sqref="W345">
    <cfRule type="expression" dxfId="132" priority="229">
      <formula>L345&lt;&gt;""</formula>
    </cfRule>
  </conditionalFormatting>
  <conditionalFormatting sqref="L345:V345">
    <cfRule type="expression" dxfId="131" priority="222">
      <formula>AND(J345="No",L345="")</formula>
    </cfRule>
  </conditionalFormatting>
  <conditionalFormatting sqref="L345:V345">
    <cfRule type="expression" dxfId="130" priority="219">
      <formula>AND(J345&lt;&gt;"-- Select --",L345="")</formula>
    </cfRule>
  </conditionalFormatting>
  <conditionalFormatting sqref="W346">
    <cfRule type="expression" dxfId="129" priority="218">
      <formula>L346&lt;&gt;""</formula>
    </cfRule>
  </conditionalFormatting>
  <conditionalFormatting sqref="L346:V346">
    <cfRule type="expression" dxfId="128" priority="211">
      <formula>AND(J346="No",L346="")</formula>
    </cfRule>
  </conditionalFormatting>
  <conditionalFormatting sqref="L346:V346">
    <cfRule type="expression" dxfId="127" priority="208">
      <formula>AND(J346&lt;&gt;"-- Select --",L346="")</formula>
    </cfRule>
  </conditionalFormatting>
  <conditionalFormatting sqref="W347">
    <cfRule type="expression" dxfId="126" priority="207">
      <formula>L347&lt;&gt;""</formula>
    </cfRule>
  </conditionalFormatting>
  <conditionalFormatting sqref="L347:V347">
    <cfRule type="expression" dxfId="125" priority="200">
      <formula>AND(J347="No",L347="")</formula>
    </cfRule>
  </conditionalFormatting>
  <conditionalFormatting sqref="W348">
    <cfRule type="expression" dxfId="124" priority="199">
      <formula>L348&lt;&gt;""</formula>
    </cfRule>
  </conditionalFormatting>
  <conditionalFormatting sqref="L348:V348">
    <cfRule type="expression" dxfId="123" priority="194">
      <formula>AND(J348="No",L348="")</formula>
    </cfRule>
  </conditionalFormatting>
  <conditionalFormatting sqref="L349:V349">
    <cfRule type="expression" dxfId="122" priority="193">
      <formula>AND(J349="Yes",L349="")</formula>
    </cfRule>
  </conditionalFormatting>
  <conditionalFormatting sqref="W349">
    <cfRule type="expression" dxfId="121" priority="192">
      <formula>L349&lt;&gt;""</formula>
    </cfRule>
  </conditionalFormatting>
  <conditionalFormatting sqref="J312:V316 J320:V321 J325:V328 J332:V339 J343:V349">
    <cfRule type="expression" dxfId="120" priority="187">
      <formula>$J$308="No"</formula>
    </cfRule>
  </conditionalFormatting>
  <conditionalFormatting sqref="J315:V315">
    <cfRule type="expression" dxfId="119" priority="186">
      <formula>$J$314="No"</formula>
    </cfRule>
  </conditionalFormatting>
  <conditionalFormatting sqref="J334:V334">
    <cfRule type="expression" dxfId="118" priority="185">
      <formula>$J$333="No"</formula>
    </cfRule>
  </conditionalFormatting>
  <conditionalFormatting sqref="J339:V339">
    <cfRule type="expression" dxfId="117" priority="184">
      <formula>$J$338="No"</formula>
    </cfRule>
  </conditionalFormatting>
  <conditionalFormatting sqref="W353">
    <cfRule type="expression" dxfId="116" priority="183">
      <formula>L353&lt;&gt;""</formula>
    </cfRule>
  </conditionalFormatting>
  <conditionalFormatting sqref="L353:V353">
    <cfRule type="expression" dxfId="115" priority="178">
      <formula>AND(J353="No",L353="")</formula>
    </cfRule>
  </conditionalFormatting>
  <conditionalFormatting sqref="W354:W359">
    <cfRule type="expression" dxfId="114" priority="177">
      <formula>L354&lt;&gt;""</formula>
    </cfRule>
  </conditionalFormatting>
  <conditionalFormatting sqref="L354:V359">
    <cfRule type="expression" dxfId="113" priority="172">
      <formula>AND(J354="No",L354="")</formula>
    </cfRule>
  </conditionalFormatting>
  <conditionalFormatting sqref="J366:V369">
    <cfRule type="expression" dxfId="112" priority="171">
      <formula>$J$365="No"</formula>
    </cfRule>
  </conditionalFormatting>
  <conditionalFormatting sqref="J367:V369">
    <cfRule type="expression" dxfId="111" priority="170">
      <formula>$J$366="No"</formula>
    </cfRule>
  </conditionalFormatting>
  <conditionalFormatting sqref="W367:W369">
    <cfRule type="expression" dxfId="110" priority="169">
      <formula>L367&lt;&gt;""</formula>
    </cfRule>
  </conditionalFormatting>
  <conditionalFormatting sqref="L367:V367">
    <cfRule type="expression" dxfId="109" priority="164">
      <formula>AND(J367="No",L367="")</formula>
    </cfRule>
  </conditionalFormatting>
  <conditionalFormatting sqref="L369:V369">
    <cfRule type="expression" dxfId="108" priority="163">
      <formula>AND(J369="Yes",L369="")</formula>
    </cfRule>
  </conditionalFormatting>
  <conditionalFormatting sqref="J374:V379">
    <cfRule type="expression" dxfId="107" priority="162">
      <formula>$J$373="No"</formula>
    </cfRule>
  </conditionalFormatting>
  <conditionalFormatting sqref="J375:V379">
    <cfRule type="expression" dxfId="106" priority="161">
      <formula>$J$374="No"</formula>
    </cfRule>
  </conditionalFormatting>
  <conditionalFormatting sqref="W375">
    <cfRule type="expression" dxfId="105" priority="160">
      <formula>L375&lt;&gt;""</formula>
    </cfRule>
  </conditionalFormatting>
  <conditionalFormatting sqref="L375:V378">
    <cfRule type="expression" dxfId="104" priority="155">
      <formula>AND(J375="No",L375="")</formula>
    </cfRule>
  </conditionalFormatting>
  <conditionalFormatting sqref="W376">
    <cfRule type="expression" dxfId="103" priority="154">
      <formula>L376&lt;&gt;""</formula>
    </cfRule>
  </conditionalFormatting>
  <conditionalFormatting sqref="W377">
    <cfRule type="expression" dxfId="102" priority="149">
      <formula>L377&lt;&gt;""</formula>
    </cfRule>
  </conditionalFormatting>
  <conditionalFormatting sqref="W378">
    <cfRule type="expression" dxfId="101" priority="144">
      <formula>L378&lt;&gt;""</formula>
    </cfRule>
  </conditionalFormatting>
  <conditionalFormatting sqref="W379">
    <cfRule type="expression" dxfId="100" priority="139">
      <formula>L379&lt;&gt;""</formula>
    </cfRule>
  </conditionalFormatting>
  <conditionalFormatting sqref="L379:V379">
    <cfRule type="expression" dxfId="99" priority="134">
      <formula>AND(J379="Yes",L379="")</formula>
    </cfRule>
  </conditionalFormatting>
  <conditionalFormatting sqref="J384:V393">
    <cfRule type="expression" dxfId="98" priority="133">
      <formula>$J$383="No"</formula>
    </cfRule>
  </conditionalFormatting>
  <conditionalFormatting sqref="J385:V393">
    <cfRule type="expression" dxfId="97" priority="132">
      <formula>$J$384="No"</formula>
    </cfRule>
  </conditionalFormatting>
  <conditionalFormatting sqref="W385:W389">
    <cfRule type="expression" dxfId="96" priority="131">
      <formula>L385&lt;&gt;""</formula>
    </cfRule>
  </conditionalFormatting>
  <conditionalFormatting sqref="L385:V389">
    <cfRule type="expression" dxfId="95" priority="126">
      <formula>AND(J385="No",L385="")</formula>
    </cfRule>
  </conditionalFormatting>
  <conditionalFormatting sqref="J391:V392">
    <cfRule type="expression" dxfId="94" priority="125">
      <formula>$J$390="No"</formula>
    </cfRule>
  </conditionalFormatting>
  <conditionalFormatting sqref="J392:V392">
    <cfRule type="expression" dxfId="93" priority="124">
      <formula>$J$391="No"</formula>
    </cfRule>
  </conditionalFormatting>
  <conditionalFormatting sqref="W392">
    <cfRule type="expression" dxfId="92" priority="123">
      <formula>L392&lt;&gt;""</formula>
    </cfRule>
  </conditionalFormatting>
  <conditionalFormatting sqref="W393">
    <cfRule type="expression" dxfId="91" priority="122">
      <formula>L393&lt;&gt;""</formula>
    </cfRule>
  </conditionalFormatting>
  <conditionalFormatting sqref="L392:V392">
    <cfRule type="expression" dxfId="90" priority="121">
      <formula>AND(J392="No",L392="")</formula>
    </cfRule>
  </conditionalFormatting>
  <conditionalFormatting sqref="L393:V393">
    <cfRule type="expression" dxfId="89" priority="120">
      <formula>AND(J393="Yes",L393="")</formula>
    </cfRule>
  </conditionalFormatting>
  <conditionalFormatting sqref="J398:V410">
    <cfRule type="expression" dxfId="88" priority="119">
      <formula>$J$397="No"</formula>
    </cfRule>
  </conditionalFormatting>
  <conditionalFormatting sqref="J399:V410">
    <cfRule type="expression" dxfId="87" priority="118">
      <formula>$J$398="No"</formula>
    </cfRule>
  </conditionalFormatting>
  <conditionalFormatting sqref="W399:W403">
    <cfRule type="expression" dxfId="86" priority="117">
      <formula>L399&lt;&gt;""</formula>
    </cfRule>
  </conditionalFormatting>
  <conditionalFormatting sqref="L399:V403">
    <cfRule type="expression" dxfId="85" priority="116">
      <formula>AND(J399="No",L399="")</formula>
    </cfRule>
  </conditionalFormatting>
  <conditionalFormatting sqref="J405:V409">
    <cfRule type="expression" dxfId="84" priority="115">
      <formula>$J$404="No"</formula>
    </cfRule>
  </conditionalFormatting>
  <conditionalFormatting sqref="J406:V409">
    <cfRule type="expression" dxfId="83" priority="114">
      <formula>$J$405="No"</formula>
    </cfRule>
  </conditionalFormatting>
  <conditionalFormatting sqref="W406 W408:W409">
    <cfRule type="expression" dxfId="82" priority="113">
      <formula>L406&lt;&gt;""</formula>
    </cfRule>
  </conditionalFormatting>
  <conditionalFormatting sqref="W410">
    <cfRule type="expression" dxfId="81" priority="112">
      <formula>L410&lt;&gt;""</formula>
    </cfRule>
  </conditionalFormatting>
  <conditionalFormatting sqref="L406:V406 L408:V409">
    <cfRule type="expression" dxfId="80" priority="111">
      <formula>AND(J406="No",L406="")</formula>
    </cfRule>
  </conditionalFormatting>
  <conditionalFormatting sqref="L410:V410">
    <cfRule type="expression" dxfId="79" priority="110">
      <formula>AND(J410="Yes",L410="")</formula>
    </cfRule>
  </conditionalFormatting>
  <conditionalFormatting sqref="J408:V409">
    <cfRule type="expression" dxfId="78" priority="109">
      <formula>$J$407="No"</formula>
    </cfRule>
  </conditionalFormatting>
  <conditionalFormatting sqref="W427:W429">
    <cfRule type="expression" dxfId="77" priority="108">
      <formula>L427&lt;&gt;""</formula>
    </cfRule>
  </conditionalFormatting>
  <conditionalFormatting sqref="L427:V429">
    <cfRule type="expression" dxfId="76" priority="107">
      <formula>AND(J427="No",L427="")</formula>
    </cfRule>
  </conditionalFormatting>
  <conditionalFormatting sqref="L368:V368">
    <cfRule type="expression" dxfId="75" priority="99">
      <formula>AND(J368="No",L368="")</formula>
    </cfRule>
  </conditionalFormatting>
  <conditionalFormatting sqref="M290:V291 J290:L292 J292:V292">
    <cfRule type="expression" dxfId="74" priority="82">
      <formula>$J$289="No"</formula>
    </cfRule>
  </conditionalFormatting>
  <conditionalFormatting sqref="L290:V290">
    <cfRule type="expression" dxfId="73" priority="87">
      <formula>AND(J290="No",L290="")</formula>
    </cfRule>
  </conditionalFormatting>
  <conditionalFormatting sqref="W290">
    <cfRule type="expression" dxfId="72" priority="85">
      <formula>L290&lt;&gt;""</formula>
    </cfRule>
  </conditionalFormatting>
  <conditionalFormatting sqref="L291:V291">
    <cfRule type="expression" dxfId="71" priority="86">
      <formula>AND(J291="Yes",L291="")</formula>
    </cfRule>
  </conditionalFormatting>
  <conditionalFormatting sqref="W291">
    <cfRule type="expression" dxfId="70" priority="83">
      <formula>L291&lt;&gt;""</formula>
    </cfRule>
  </conditionalFormatting>
  <conditionalFormatting sqref="L292:V292">
    <cfRule type="expression" dxfId="69" priority="84">
      <formula>AND(J292="Yes",L292="")</formula>
    </cfRule>
  </conditionalFormatting>
  <conditionalFormatting sqref="W292">
    <cfRule type="expression" dxfId="68" priority="81">
      <formula>L292&lt;&gt;""</formula>
    </cfRule>
  </conditionalFormatting>
  <conditionalFormatting sqref="J298:V304">
    <cfRule type="expression" dxfId="67" priority="74">
      <formula>$J$297="No"</formula>
    </cfRule>
  </conditionalFormatting>
  <conditionalFormatting sqref="J299:V299">
    <cfRule type="expression" dxfId="66" priority="79">
      <formula>$J$298="No"</formula>
    </cfRule>
  </conditionalFormatting>
  <conditionalFormatting sqref="J301:V301">
    <cfRule type="expression" dxfId="65" priority="77">
      <formula>$J$300="No"</formula>
    </cfRule>
  </conditionalFormatting>
  <conditionalFormatting sqref="W299 W302">
    <cfRule type="expression" dxfId="64" priority="76">
      <formula>L299&lt;&gt;""</formula>
    </cfRule>
  </conditionalFormatting>
  <conditionalFormatting sqref="L299:V299">
    <cfRule type="expression" dxfId="63" priority="80">
      <formula>AND(J299="No",L299="")</formula>
    </cfRule>
  </conditionalFormatting>
  <conditionalFormatting sqref="L302:V302">
    <cfRule type="expression" dxfId="62" priority="78">
      <formula>AND(J302="No",L302="")</formula>
    </cfRule>
  </conditionalFormatting>
  <conditionalFormatting sqref="W301">
    <cfRule type="expression" dxfId="61" priority="73">
      <formula>L301&lt;&gt;""</formula>
    </cfRule>
  </conditionalFormatting>
  <conditionalFormatting sqref="W303">
    <cfRule type="expression" dxfId="60" priority="72">
      <formula>L303&lt;&gt;""</formula>
    </cfRule>
  </conditionalFormatting>
  <conditionalFormatting sqref="L301:V301">
    <cfRule type="expression" dxfId="59" priority="71">
      <formula>AND(J301="Yes",L301="")</formula>
    </cfRule>
  </conditionalFormatting>
  <conditionalFormatting sqref="L303:V303">
    <cfRule type="expression" dxfId="58" priority="75">
      <formula>AND(J303="Yes",L303="")</formula>
    </cfRule>
  </conditionalFormatting>
  <conditionalFormatting sqref="L304:V304">
    <cfRule type="expression" dxfId="57" priority="69">
      <formula>AND(J304="Yes",L304="")</formula>
    </cfRule>
  </conditionalFormatting>
  <conditionalFormatting sqref="A70:V106">
    <cfRule type="expression" priority="43" stopIfTrue="1">
      <formula>$A$34="-- Select --"</formula>
    </cfRule>
  </conditionalFormatting>
  <conditionalFormatting sqref="J416:V423">
    <cfRule type="expression" dxfId="56" priority="58">
      <formula>$J$415="No"</formula>
    </cfRule>
  </conditionalFormatting>
  <conditionalFormatting sqref="J415:V423">
    <cfRule type="expression" dxfId="55" priority="59">
      <formula>$J$414="No"</formula>
    </cfRule>
  </conditionalFormatting>
  <conditionalFormatting sqref="W416">
    <cfRule type="expression" dxfId="54" priority="57">
      <formula>L416&lt;&gt;""</formula>
    </cfRule>
  </conditionalFormatting>
  <conditionalFormatting sqref="W417">
    <cfRule type="expression" dxfId="53" priority="56">
      <formula>L417&lt;&gt;""</formula>
    </cfRule>
  </conditionalFormatting>
  <conditionalFormatting sqref="W418">
    <cfRule type="expression" dxfId="52" priority="55">
      <formula>L418&lt;&gt;""</formula>
    </cfRule>
  </conditionalFormatting>
  <conditionalFormatting sqref="W419">
    <cfRule type="expression" dxfId="51" priority="54">
      <formula>L419&lt;&gt;""</formula>
    </cfRule>
  </conditionalFormatting>
  <conditionalFormatting sqref="J421:V422">
    <cfRule type="expression" dxfId="50" priority="53">
      <formula>$J$420="No"</formula>
    </cfRule>
  </conditionalFormatting>
  <conditionalFormatting sqref="W422">
    <cfRule type="expression" dxfId="49" priority="52">
      <formula>L422&lt;&gt;""</formula>
    </cfRule>
  </conditionalFormatting>
  <conditionalFormatting sqref="W423">
    <cfRule type="expression" dxfId="48" priority="51">
      <formula>L423&lt;&gt;""</formula>
    </cfRule>
  </conditionalFormatting>
  <conditionalFormatting sqref="J422:V422">
    <cfRule type="expression" dxfId="47" priority="50">
      <formula>$J$421="No"</formula>
    </cfRule>
  </conditionalFormatting>
  <conditionalFormatting sqref="W366">
    <cfRule type="expression" dxfId="46" priority="49">
      <formula>L366&lt;&gt;""</formula>
    </cfRule>
  </conditionalFormatting>
  <conditionalFormatting sqref="W374">
    <cfRule type="expression" dxfId="45" priority="48">
      <formula>L374&lt;&gt;""</formula>
    </cfRule>
  </conditionalFormatting>
  <conditionalFormatting sqref="W384">
    <cfRule type="expression" dxfId="44" priority="47">
      <formula>L384&lt;&gt;""</formula>
    </cfRule>
  </conditionalFormatting>
  <conditionalFormatting sqref="W415">
    <cfRule type="expression" dxfId="43" priority="45">
      <formula>L415&lt;&gt;""</formula>
    </cfRule>
  </conditionalFormatting>
  <conditionalFormatting sqref="W398">
    <cfRule type="expression" dxfId="42" priority="46">
      <formula>L398&lt;&gt;""</formula>
    </cfRule>
  </conditionalFormatting>
  <conditionalFormatting sqref="A109:V120">
    <cfRule type="expression" priority="41" stopIfTrue="1">
      <formula>$A$34="-- Select --"</formula>
    </cfRule>
  </conditionalFormatting>
  <conditionalFormatting sqref="E126:V129 E143:V145 E139:N142 R139:V142 O130:Q142">
    <cfRule type="expression" dxfId="41" priority="40">
      <formula>$B$51="20% flat rate of direct cost"</formula>
    </cfRule>
  </conditionalFormatting>
  <conditionalFormatting sqref="A71:V79">
    <cfRule type="expression" dxfId="40" priority="39">
      <formula>$B$51="20% flat rate of direct cost"</formula>
    </cfRule>
  </conditionalFormatting>
  <conditionalFormatting sqref="E157:G189">
    <cfRule type="expression" dxfId="39" priority="370">
      <formula>AND(O157&lt;&gt;"",E157="-- Select --")</formula>
    </cfRule>
  </conditionalFormatting>
  <conditionalFormatting sqref="R126:V129 R139:V189">
    <cfRule type="expression" dxfId="38" priority="371">
      <formula>AND($O126&lt;&gt;"",$R126="-- Select --")</formula>
    </cfRule>
  </conditionalFormatting>
  <conditionalFormatting sqref="L126:N129 L139:N189">
    <cfRule type="expression" dxfId="37" priority="372">
      <formula>AND($O126&lt;&gt;"",$L126="-- Select --")</formula>
    </cfRule>
  </conditionalFormatting>
  <conditionalFormatting sqref="M193:M197 R193:R197">
    <cfRule type="expression" dxfId="36" priority="376" stopIfTrue="1">
      <formula>AND($S193&lt;&gt;"",M193="")</formula>
    </cfRule>
  </conditionalFormatting>
  <conditionalFormatting sqref="M193:Q197">
    <cfRule type="expression" dxfId="35" priority="378">
      <formula>AND($R193&lt;&gt;"",$M193="-- Select --")</formula>
    </cfRule>
  </conditionalFormatting>
  <conditionalFormatting sqref="B51:J51">
    <cfRule type="expression" dxfId="34" priority="28">
      <formula>$B$51="-- Select --"</formula>
    </cfRule>
  </conditionalFormatting>
  <conditionalFormatting sqref="E138:N138 R138:V138">
    <cfRule type="expression" dxfId="33" priority="25">
      <formula>$B$51="20% flat rate of direct cost"</formula>
    </cfRule>
  </conditionalFormatting>
  <conditionalFormatting sqref="R138:V138">
    <cfRule type="expression" dxfId="32" priority="26">
      <formula>AND($O138&lt;&gt;"",$R138="-- Select --")</formula>
    </cfRule>
  </conditionalFormatting>
  <conditionalFormatting sqref="L138:N138">
    <cfRule type="expression" dxfId="31" priority="27">
      <formula>AND($O138&lt;&gt;"",$L138="-- Select --")</formula>
    </cfRule>
  </conditionalFormatting>
  <conditionalFormatting sqref="E137:N137 R137:V137">
    <cfRule type="expression" dxfId="30" priority="22">
      <formula>$B$51="20% flat rate of direct cost"</formula>
    </cfRule>
  </conditionalFormatting>
  <conditionalFormatting sqref="R137:V137">
    <cfRule type="expression" dxfId="29" priority="23">
      <formula>AND($O137&lt;&gt;"",$R137="-- Select --")</formula>
    </cfRule>
  </conditionalFormatting>
  <conditionalFormatting sqref="L137:N137">
    <cfRule type="expression" dxfId="28" priority="24">
      <formula>AND($O137&lt;&gt;"",$L137="-- Select --")</formula>
    </cfRule>
  </conditionalFormatting>
  <conditionalFormatting sqref="E136:N136 R136:V136">
    <cfRule type="expression" dxfId="27" priority="19">
      <formula>$B$51="20% flat rate of direct cost"</formula>
    </cfRule>
  </conditionalFormatting>
  <conditionalFormatting sqref="R136:V136">
    <cfRule type="expression" dxfId="26" priority="20">
      <formula>AND($O136&lt;&gt;"",$R136="-- Select --")</formula>
    </cfRule>
  </conditionalFormatting>
  <conditionalFormatting sqref="L136:N136">
    <cfRule type="expression" dxfId="25" priority="21">
      <formula>AND($O136&lt;&gt;"",$L136="-- Select --")</formula>
    </cfRule>
  </conditionalFormatting>
  <conditionalFormatting sqref="E135:N135 R135:V135">
    <cfRule type="expression" dxfId="24" priority="16">
      <formula>$B$51="20% flat rate of direct cost"</formula>
    </cfRule>
  </conditionalFormatting>
  <conditionalFormatting sqref="R135:V135">
    <cfRule type="expression" dxfId="23" priority="17">
      <formula>AND($O135&lt;&gt;"",$R135="-- Select --")</formula>
    </cfRule>
  </conditionalFormatting>
  <conditionalFormatting sqref="L135:N135">
    <cfRule type="expression" dxfId="22" priority="18">
      <formula>AND($O135&lt;&gt;"",$L135="-- Select --")</formula>
    </cfRule>
  </conditionalFormatting>
  <conditionalFormatting sqref="E134:N134 R134:V134">
    <cfRule type="expression" dxfId="21" priority="13">
      <formula>$B$51="20% flat rate of direct cost"</formula>
    </cfRule>
  </conditionalFormatting>
  <conditionalFormatting sqref="R134:V134">
    <cfRule type="expression" dxfId="20" priority="14">
      <formula>AND($O134&lt;&gt;"",$R134="-- Select --")</formula>
    </cfRule>
  </conditionalFormatting>
  <conditionalFormatting sqref="L134:N134">
    <cfRule type="expression" dxfId="19" priority="15">
      <formula>AND($O134&lt;&gt;"",$L134="-- Select --")</formula>
    </cfRule>
  </conditionalFormatting>
  <conditionalFormatting sqref="E133:N133 R133:V133">
    <cfRule type="expression" dxfId="18" priority="10">
      <formula>$B$51="20% flat rate of direct cost"</formula>
    </cfRule>
  </conditionalFormatting>
  <conditionalFormatting sqref="R133:V133">
    <cfRule type="expression" dxfId="17" priority="11">
      <formula>AND($O133&lt;&gt;"",$R133="-- Select --")</formula>
    </cfRule>
  </conditionalFormatting>
  <conditionalFormatting sqref="L133:N133">
    <cfRule type="expression" dxfId="16" priority="12">
      <formula>AND($O133&lt;&gt;"",$L133="-- Select --")</formula>
    </cfRule>
  </conditionalFormatting>
  <conditionalFormatting sqref="E130:N130 R130:V130">
    <cfRule type="expression" dxfId="15" priority="7">
      <formula>$B$51="20% flat rate of direct cost"</formula>
    </cfRule>
  </conditionalFormatting>
  <conditionalFormatting sqref="R130:V130">
    <cfRule type="expression" dxfId="14" priority="8">
      <formula>AND($O130&lt;&gt;"",$R130="-- Select --")</formula>
    </cfRule>
  </conditionalFormatting>
  <conditionalFormatting sqref="L130:N130">
    <cfRule type="expression" dxfId="13" priority="9">
      <formula>AND($O130&lt;&gt;"",$L130="-- Select --")</formula>
    </cfRule>
  </conditionalFormatting>
  <conditionalFormatting sqref="E132:N132 R132:V132">
    <cfRule type="expression" dxfId="12" priority="4">
      <formula>$B$51="20% flat rate of direct cost"</formula>
    </cfRule>
  </conditionalFormatting>
  <conditionalFormatting sqref="R132:V132">
    <cfRule type="expression" dxfId="11" priority="5">
      <formula>AND($O132&lt;&gt;"",$R132="-- Select --")</formula>
    </cfRule>
  </conditionalFormatting>
  <conditionalFormatting sqref="L132:N132">
    <cfRule type="expression" dxfId="10" priority="6">
      <formula>AND($O132&lt;&gt;"",$L132="-- Select --")</formula>
    </cfRule>
  </conditionalFormatting>
  <conditionalFormatting sqref="E131:N131 R131:V131">
    <cfRule type="expression" dxfId="9" priority="1">
      <formula>$B$51="20% flat rate of direct cost"</formula>
    </cfRule>
  </conditionalFormatting>
  <conditionalFormatting sqref="R131:V131">
    <cfRule type="expression" dxfId="8" priority="2">
      <formula>AND($O131&lt;&gt;"",$R131="-- Select --")</formula>
    </cfRule>
  </conditionalFormatting>
  <conditionalFormatting sqref="L131:N131">
    <cfRule type="expression" dxfId="7" priority="3">
      <formula>AND($O131&lt;&gt;"",$L131="-- Select --")</formula>
    </cfRule>
  </conditionalFormatting>
  <dataValidations count="14">
    <dataValidation type="decimal" operator="greaterThan" allowBlank="1" showInputMessage="1" showErrorMessage="1" sqref="H79 H100 H93 H87 H106 H146:H189 H190:L190" xr:uid="{00000000-0002-0000-0100-000000000000}">
      <formula1>0</formula1>
    </dataValidation>
    <dataValidation type="list" allowBlank="1" showErrorMessage="1" promptTitle="Total costs in euro" prompt="Indicate the total amount for the corresponding month for the expert in euro." sqref="R190:V190 R126:R189" xr:uid="{00000000-0002-0000-0100-000001000000}">
      <formula1>ClassificationOfIrregularity</formula1>
    </dataValidation>
    <dataValidation allowBlank="1" showErrorMessage="1" promptTitle="Total costs in euro" prompt="Indicate the total amount for the corresponding month for the expert in euro." sqref="R125 U109 M192 O54 A54:A56 W54:W56 R54 U54 U2:W2 A2 W7:W9 N10:W10 A19:A20 W19:W20 A70:A75 O109 A109:A111 W109:W111 R109 A125:A126" xr:uid="{00000000-0002-0000-0100-000002000000}"/>
    <dataValidation type="list" allowBlank="1" showInputMessage="1" showErrorMessage="1" sqref="J322:K322 J309:K309 J340:K340 J380:K380 J317:K317 J329:K329 J286:K286 J293:K293" xr:uid="{00000000-0002-0000-0100-000003000000}">
      <formula1>O_N_NA</formula1>
    </dataValidation>
    <dataValidation type="list" allowBlank="1" showInputMessage="1" showErrorMessage="1" sqref="J427:K429 J308:K308 J374:K378 J365:K368 J384:K392 J398:K409 J353:K359 J343:K349 J332:K339 J325:K328 J320:K321 J312:K316 J281:J285 J296:J304 J289:J292 J415:K422" xr:uid="{00000000-0002-0000-0100-000004000000}">
      <formula1>YesNo</formula1>
    </dataValidation>
    <dataValidation type="decimal" operator="greaterThanOrEqual" allowBlank="1" showInputMessage="1" showErrorMessage="1" sqref="R80:V86 R88:V92 R101:V105 R71:V78 R94:V99" xr:uid="{00000000-0002-0000-0100-000005000000}">
      <formula1>0</formula1>
    </dataValidation>
    <dataValidation type="list" allowBlank="1" showInputMessage="1" showErrorMessage="1" sqref="A34" xr:uid="{00000000-0002-0000-0100-000006000000}">
      <formula1>Methodo</formula1>
    </dataValidation>
    <dataValidation allowBlank="1" showInputMessage="1" showErrorMessage="1" errorTitle="Nombre de caracteres" error="Veuillez saisir moins de 1000 caracteres." sqref="A47:A51 A67:A68 A122" xr:uid="{00000000-0002-0000-0100-000007000000}"/>
    <dataValidation type="textLength" operator="lessThanOrEqual" allowBlank="1" showInputMessage="1" showErrorMessage="1" errorTitle="Nombre de caractere" error="Veuillez saisir moins de 1000 caracteres." sqref="A45 A43" xr:uid="{00000000-0002-0000-0100-000008000000}">
      <formula1>1000</formula1>
    </dataValidation>
    <dataValidation allowBlank="1" showErrorMessage="1" sqref="M30:M31 A7:A10 G10 I10 A30:A32" xr:uid="{00000000-0002-0000-0100-000009000000}"/>
    <dataValidation type="list" allowBlank="1" showInputMessage="1" showErrorMessage="1" sqref="B51:J51" xr:uid="{00000000-0002-0000-0100-00000A000000}">
      <formula1>StaffCosts</formula1>
    </dataValidation>
    <dataValidation type="list" allowBlank="1" showInputMessage="1" showErrorMessage="1" sqref="E157:G189 M200:V200" xr:uid="{00000000-0002-0000-0100-00000B000000}">
      <formula1>CashInKind</formula1>
    </dataValidation>
    <dataValidation type="list" allowBlank="1" showInputMessage="1" showErrorMessage="1" sqref="M193:Q197 L126:N189" xr:uid="{00000000-0002-0000-0100-00000C000000}">
      <formula1>WP</formula1>
    </dataValidation>
    <dataValidation type="decimal" operator="greaterThan" allowBlank="1" showInputMessage="1" showErrorMessage="1" sqref="O126:Q189 R193:V197" xr:uid="{00000000-0002-0000-0100-00000D000000}">
      <formula1>-10000000</formula1>
    </dataValidation>
  </dataValidations>
  <printOptions horizontalCentered="1"/>
  <pageMargins left="0.19685039370078741" right="0.19685039370078741" top="0.39370078740157483" bottom="0.39370078740157483" header="0" footer="0.19685039370078741"/>
  <pageSetup paperSize="9" scale="90" fitToWidth="0" fitToHeight="0" orientation="portrait" r:id="rId3"/>
  <headerFooter>
    <oddFooter>&amp;L&amp;"Tahoma,Normal"29/11/2018&amp;CFLC on-the-spot administrative checklist&amp;R&amp;"Tahoma,Normal"&amp;P/&amp;N</oddFooter>
  </headerFooter>
  <rowBreaks count="21" manualBreakCount="21">
    <brk id="32" max="21" man="1"/>
    <brk id="52" max="21" man="1"/>
    <brk id="68" max="21" man="1"/>
    <brk id="93" max="21" man="1"/>
    <brk id="123" max="21" man="1"/>
    <brk id="167" max="21" man="1"/>
    <brk id="198" max="21" man="1"/>
    <brk id="244" max="21" man="1"/>
    <brk id="278" max="21" man="1"/>
    <brk id="293" max="21" man="1"/>
    <brk id="305" max="21" man="1"/>
    <brk id="322" max="21" man="1"/>
    <brk id="340" max="21" man="1"/>
    <brk id="350" max="21" man="1"/>
    <brk id="360" max="21" man="1"/>
    <brk id="370" max="21" man="1"/>
    <brk id="380" max="21" man="1"/>
    <brk id="394" max="21" man="1"/>
    <brk id="403" max="21" man="1"/>
    <brk id="411" max="21" man="1"/>
    <brk id="424" max="21" man="1"/>
  </rowBreaks>
  <drawing r:id="rId4"/>
  <extLst>
    <ext xmlns:x14="http://schemas.microsoft.com/office/spreadsheetml/2009/9/main" uri="{78C0D931-6437-407d-A8EE-F0AAD7539E65}">
      <x14:conditionalFormattings>
        <x14:conditionalFormatting xmlns:xm="http://schemas.microsoft.com/office/excel/2006/main">
          <x14:cfRule type="expression" priority="44" id="{00000000-000E-0000-0100-00002C000000}">
            <xm:f>$A$34='JS Data'!$B$23</xm:f>
            <x14:dxf>
              <font>
                <color theme="0" tint="-0.34998626667073579"/>
              </font>
              <fill>
                <patternFill>
                  <bgColor theme="0" tint="-0.34998626667073579"/>
                </patternFill>
              </fill>
            </x14:dxf>
          </x14:cfRule>
          <xm:sqref>A54:V65</xm:sqref>
        </x14:conditionalFormatting>
        <x14:conditionalFormatting xmlns:xm="http://schemas.microsoft.com/office/excel/2006/main">
          <x14:cfRule type="expression" priority="42" id="{00000000-000E-0000-0100-00002A000000}">
            <xm:f>$A$34&lt;&gt;'JS Data'!$B$23</xm:f>
            <x14:dxf>
              <font>
                <color theme="0" tint="-0.34998626667073579"/>
              </font>
              <fill>
                <patternFill>
                  <bgColor theme="0" tint="-0.34998626667073579"/>
                </patternFill>
              </fill>
            </x14:dxf>
          </x14:cfRule>
          <xm:sqref>A109:V120</xm:sqref>
        </x14:conditionalFormatting>
        <x14:conditionalFormatting xmlns:xm="http://schemas.microsoft.com/office/excel/2006/main">
          <x14:cfRule type="expression" priority="38" id="{00000000-000E-0000-0100-000026000000}">
            <xm:f>$B$51='JS Data'!$D$11</xm:f>
            <x14:dxf>
              <font>
                <color theme="0" tint="-0.34998626667073579"/>
              </font>
              <fill>
                <patternFill>
                  <bgColor theme="0" tint="-0.34998626667073579"/>
                </patternFill>
              </fill>
            </x14:dxf>
          </x14:cfRule>
          <xm:sqref>R110:T110</xm:sqref>
        </x14:conditionalFormatting>
        <x14:conditionalFormatting xmlns:xm="http://schemas.microsoft.com/office/excel/2006/main">
          <x14:cfRule type="expression" priority="37" id="{00000000-000E-0000-0100-000025000000}">
            <xm:f>$B$51='JS Data'!$D$11</xm:f>
            <x14:dxf>
              <font>
                <color theme="0" tint="-0.34998626667073579"/>
              </font>
              <fill>
                <patternFill>
                  <bgColor theme="0" tint="-0.34998626667073579"/>
                </patternFill>
              </fill>
            </x14:dxf>
          </x14:cfRule>
          <xm:sqref>U110:V110</xm:sqref>
        </x14:conditionalFormatting>
        <x14:conditionalFormatting xmlns:xm="http://schemas.microsoft.com/office/excel/2006/main">
          <x14:cfRule type="expression" priority="68" id="{00000000-000E-0000-0100-000044000000}">
            <xm:f>$A$34&lt;&gt;'JS Data'!$B$23</xm:f>
            <x14:dxf>
              <font>
                <color theme="0" tint="-0.34998626667073579"/>
              </font>
              <fill>
                <patternFill>
                  <bgColor theme="0" tint="-0.34998626667073579"/>
                </patternFill>
              </fill>
            </x14:dxf>
          </x14:cfRule>
          <xm:sqref>A70:V106</xm:sqref>
        </x14:conditionalFormatting>
        <x14:conditionalFormatting xmlns:xm="http://schemas.microsoft.com/office/excel/2006/main">
          <x14:cfRule type="expression" priority="33" id="{730707F8-510E-4918-8984-B8AECE92008D}">
            <xm:f>AND($A$34:$V$34&lt;&gt;'JS Data'!$B$23,$B$51='JS Data'!$D$11)</xm:f>
            <x14:dxf>
              <font>
                <color theme="0" tint="-0.34998626667073579"/>
              </font>
              <fill>
                <patternFill>
                  <bgColor theme="0" tint="-0.34998626667073579"/>
                </patternFill>
              </fill>
            </x14:dxf>
          </x14:cfRule>
          <xm:sqref>R55:V56</xm:sqref>
        </x14:conditionalFormatting>
        <x14:conditionalFormatting xmlns:xm="http://schemas.microsoft.com/office/excel/2006/main">
          <x14:cfRule type="expression" priority="32" id="{D7D57B5D-EA20-4D45-8686-4327527CF971}">
            <xm:f>AND($A$34:$V$34&lt;&gt;'JS Data'!$B$23,$B$51='JS Data'!$D$12)</xm:f>
            <x14:dxf>
              <font>
                <color theme="0" tint="-0.34998626667073579"/>
              </font>
              <fill>
                <patternFill>
                  <bgColor theme="0" tint="-0.34998626667073579"/>
                </patternFill>
              </fill>
            </x14:dxf>
          </x14:cfRule>
          <xm:sqref>R56:V56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8</vt:i4>
      </vt:variant>
    </vt:vector>
  </HeadingPairs>
  <TitlesOfParts>
    <vt:vector size="10" baseType="lpstr">
      <vt:lpstr>JS Data</vt:lpstr>
      <vt:lpstr>FLC OTS admin. checklist</vt:lpstr>
      <vt:lpstr>BL</vt:lpstr>
      <vt:lpstr>CashInKind</vt:lpstr>
      <vt:lpstr>ClassificationOfIrregularity</vt:lpstr>
      <vt:lpstr>Methodo</vt:lpstr>
      <vt:lpstr>StaffCosts</vt:lpstr>
      <vt:lpstr>WP</vt:lpstr>
      <vt:lpstr>YesNo</vt:lpstr>
      <vt:lpstr>'FLC OTS admin. checklist'!Zone_d_impression</vt:lpstr>
    </vt:vector>
  </TitlesOfParts>
  <Company>CRP-HT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reporting forms</dc:title>
  <dc:creator>Nathanaël HOUARD</dc:creator>
  <cp:lastModifiedBy>Nathanaël HOUARD</cp:lastModifiedBy>
  <cp:lastPrinted>2018-07-19T08:52:01Z</cp:lastPrinted>
  <dcterms:created xsi:type="dcterms:W3CDTF">2004-01-12T13:47:58Z</dcterms:created>
  <dcterms:modified xsi:type="dcterms:W3CDTF">2019-06-27T07:47:16Z</dcterms:modified>
</cp:coreProperties>
</file>